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3"/>
  </bookViews>
  <sheets>
    <sheet name="Demande de subvention Haie" sheetId="2" r:id="rId1"/>
    <sheet name="Demande de versement haie" sheetId="1" r:id="rId2"/>
    <sheet name="Demande de subvention Mare" sheetId="3" r:id="rId3"/>
    <sheet name="Demande de versement mare" sheetId="4" r:id="rId4"/>
  </sheets>
  <calcPr calcId="162913"/>
</workbook>
</file>

<file path=xl/calcChain.xml><?xml version="1.0" encoding="utf-8"?>
<calcChain xmlns="http://schemas.openxmlformats.org/spreadsheetml/2006/main">
  <c r="O5" i="4" l="1"/>
  <c r="O6" i="4"/>
  <c r="G5" i="4"/>
  <c r="G6" i="4"/>
  <c r="H6" i="4" s="1"/>
  <c r="L7" i="4" l="1"/>
  <c r="C7" i="4"/>
  <c r="D7" i="4"/>
  <c r="G22" i="2" l="1"/>
  <c r="H22" i="2"/>
  <c r="J22" i="2"/>
  <c r="K22" i="2"/>
  <c r="M22" i="2"/>
  <c r="I7" i="2"/>
  <c r="L7" i="2" s="1"/>
  <c r="N7" i="2" s="1"/>
  <c r="I8" i="2"/>
  <c r="L8" i="2" s="1"/>
  <c r="N8" i="2" s="1"/>
  <c r="I9" i="2"/>
  <c r="L9" i="2" s="1"/>
  <c r="N9" i="2" s="1"/>
  <c r="I10" i="2"/>
  <c r="L10" i="2" s="1"/>
  <c r="N10" i="2" s="1"/>
  <c r="I11" i="2"/>
  <c r="L11" i="2" s="1"/>
  <c r="N11" i="2" s="1"/>
  <c r="I12" i="2"/>
  <c r="L12" i="2" s="1"/>
  <c r="N12" i="2" s="1"/>
  <c r="I13" i="2"/>
  <c r="L13" i="2" s="1"/>
  <c r="N13" i="2" s="1"/>
  <c r="I14" i="2"/>
  <c r="L14" i="2" s="1"/>
  <c r="N14" i="2" s="1"/>
  <c r="I15" i="2"/>
  <c r="L15" i="2" s="1"/>
  <c r="N15" i="2" s="1"/>
  <c r="I16" i="2"/>
  <c r="L16" i="2" s="1"/>
  <c r="N16" i="2" s="1"/>
  <c r="I17" i="2"/>
  <c r="L17" i="2" s="1"/>
  <c r="N17" i="2" s="1"/>
  <c r="I18" i="2"/>
  <c r="L18" i="2" s="1"/>
  <c r="N18" i="2" s="1"/>
  <c r="I19" i="2"/>
  <c r="L19" i="2" s="1"/>
  <c r="N19" i="2" s="1"/>
  <c r="I20" i="2"/>
  <c r="L20" i="2" s="1"/>
  <c r="N20" i="2" s="1"/>
  <c r="I21" i="2"/>
  <c r="L21" i="2" s="1"/>
  <c r="N21" i="2" s="1"/>
  <c r="L14" i="1"/>
  <c r="P14" i="1" s="1"/>
  <c r="H14" i="1"/>
  <c r="P13" i="1"/>
  <c r="M13" i="1"/>
  <c r="Q13" i="1" s="1"/>
  <c r="L13" i="1"/>
  <c r="H13" i="1"/>
  <c r="L12" i="1"/>
  <c r="P12" i="1" s="1"/>
  <c r="H12" i="1"/>
  <c r="P11" i="1"/>
  <c r="S11" i="1" s="1"/>
  <c r="M11" i="1"/>
  <c r="Q11" i="1" s="1"/>
  <c r="L11" i="1"/>
  <c r="H11" i="1"/>
  <c r="L23" i="1"/>
  <c r="P23" i="1" s="1"/>
  <c r="L22" i="1"/>
  <c r="P22" i="1" s="1"/>
  <c r="L21" i="1"/>
  <c r="P21" i="1" s="1"/>
  <c r="L20" i="1"/>
  <c r="P20" i="1" s="1"/>
  <c r="L19" i="1"/>
  <c r="P19" i="1" s="1"/>
  <c r="L18" i="1"/>
  <c r="M18" i="1" s="1"/>
  <c r="Q18" i="1" s="1"/>
  <c r="L17" i="1"/>
  <c r="P17" i="1" s="1"/>
  <c r="L16" i="1"/>
  <c r="M16" i="1" s="1"/>
  <c r="Q16" i="1" s="1"/>
  <c r="L15" i="1"/>
  <c r="M15" i="1" s="1"/>
  <c r="Q15" i="1" s="1"/>
  <c r="L10" i="1"/>
  <c r="M10" i="1" s="1"/>
  <c r="Q10" i="1" s="1"/>
  <c r="L9" i="1"/>
  <c r="P9" i="1" s="1"/>
  <c r="L8" i="1"/>
  <c r="M8" i="1" s="1"/>
  <c r="Q8" i="1" s="1"/>
  <c r="L7" i="1"/>
  <c r="M7" i="1" s="1"/>
  <c r="Q7" i="1" s="1"/>
  <c r="L6" i="1"/>
  <c r="M6" i="1" s="1"/>
  <c r="L5" i="1"/>
  <c r="H7" i="1"/>
  <c r="H8" i="1"/>
  <c r="H9" i="1"/>
  <c r="H10" i="1"/>
  <c r="H15" i="1"/>
  <c r="H16" i="1"/>
  <c r="H17" i="1"/>
  <c r="H18" i="1"/>
  <c r="H19" i="1"/>
  <c r="H20" i="1"/>
  <c r="H21" i="1"/>
  <c r="H22" i="1"/>
  <c r="H23" i="1"/>
  <c r="R7" i="3"/>
  <c r="M7" i="3"/>
  <c r="K7" i="3"/>
  <c r="J7" i="3"/>
  <c r="E7" i="3"/>
  <c r="F7" i="3"/>
  <c r="H7" i="3"/>
  <c r="N7" i="3"/>
  <c r="N6" i="3"/>
  <c r="I6" i="3"/>
  <c r="J6" i="4"/>
  <c r="P6" i="4"/>
  <c r="T6" i="4" s="1"/>
  <c r="E7" i="4"/>
  <c r="F7" i="4"/>
  <c r="I7" i="4"/>
  <c r="K7" i="4"/>
  <c r="M7" i="4"/>
  <c r="N7" i="4"/>
  <c r="Q7" i="4"/>
  <c r="V7" i="4"/>
  <c r="I7" i="3" l="1"/>
  <c r="S13" i="1"/>
  <c r="S14" i="1"/>
  <c r="M12" i="1"/>
  <c r="Q12" i="1" s="1"/>
  <c r="S12" i="1" s="1"/>
  <c r="M14" i="1"/>
  <c r="Q14" i="1" s="1"/>
  <c r="M17" i="1"/>
  <c r="Q17" i="1" s="1"/>
  <c r="S17" i="1" s="1"/>
  <c r="M9" i="1"/>
  <c r="Q9" i="1" s="1"/>
  <c r="S9" i="1" s="1"/>
  <c r="P6" i="1"/>
  <c r="P16" i="1"/>
  <c r="S16" i="1" s="1"/>
  <c r="P8" i="1"/>
  <c r="S8" i="1" s="1"/>
  <c r="P15" i="1"/>
  <c r="S15" i="1" s="1"/>
  <c r="P7" i="1"/>
  <c r="S7" i="1" s="1"/>
  <c r="P18" i="1"/>
  <c r="S18" i="1" s="1"/>
  <c r="P10" i="1"/>
  <c r="S10" i="1" s="1"/>
  <c r="R6" i="4"/>
  <c r="R7" i="4" s="1"/>
  <c r="G7" i="4"/>
  <c r="S6" i="4"/>
  <c r="U6" i="4" s="1"/>
  <c r="J7" i="4"/>
  <c r="O7" i="4"/>
  <c r="P7" i="4"/>
  <c r="H6" i="1"/>
  <c r="S7" i="4" l="1"/>
  <c r="Q6" i="1"/>
  <c r="W6" i="4"/>
  <c r="H7" i="4"/>
  <c r="T7" i="4"/>
  <c r="H5" i="4"/>
  <c r="S5" i="4" s="1"/>
  <c r="F24" i="1"/>
  <c r="G24" i="1"/>
  <c r="H24" i="1"/>
  <c r="I24" i="1"/>
  <c r="J24" i="1"/>
  <c r="K24" i="1"/>
  <c r="L24" i="1"/>
  <c r="N24" i="1"/>
  <c r="R24" i="1"/>
  <c r="E24" i="1"/>
  <c r="L6" i="3"/>
  <c r="G6" i="3"/>
  <c r="M5" i="3"/>
  <c r="N5" i="3" s="1"/>
  <c r="L5" i="3"/>
  <c r="P5" i="3" s="1"/>
  <c r="G5" i="3"/>
  <c r="O5" i="3" s="1"/>
  <c r="I6" i="2"/>
  <c r="M23" i="1"/>
  <c r="Q23" i="1" s="1"/>
  <c r="S23" i="1" s="1"/>
  <c r="M22" i="1"/>
  <c r="Q22" i="1" s="1"/>
  <c r="S22" i="1" s="1"/>
  <c r="M21" i="1"/>
  <c r="Q21" i="1" s="1"/>
  <c r="S21" i="1" s="1"/>
  <c r="M20" i="1"/>
  <c r="Q20" i="1" s="1"/>
  <c r="S20" i="1" s="1"/>
  <c r="M19" i="1"/>
  <c r="Q19" i="1" s="1"/>
  <c r="S19" i="1" s="1"/>
  <c r="H5" i="1"/>
  <c r="J5" i="2"/>
  <c r="I5" i="2"/>
  <c r="L5" i="2" s="1"/>
  <c r="P6" i="3" l="1"/>
  <c r="P7" i="3" s="1"/>
  <c r="L7" i="3"/>
  <c r="L6" i="2"/>
  <c r="I22" i="2"/>
  <c r="K5" i="2"/>
  <c r="N5" i="2" s="1"/>
  <c r="O24" i="1"/>
  <c r="M5" i="1"/>
  <c r="Q5" i="1" s="1"/>
  <c r="Q24" i="1"/>
  <c r="O5" i="1"/>
  <c r="P5" i="1" s="1"/>
  <c r="P24" i="1"/>
  <c r="S6" i="1"/>
  <c r="S24" i="1" s="1"/>
  <c r="O6" i="3"/>
  <c r="O7" i="3" s="1"/>
  <c r="G7" i="3"/>
  <c r="Q5" i="3"/>
  <c r="U7" i="4"/>
  <c r="W7" i="4"/>
  <c r="I5" i="4"/>
  <c r="J5" i="4" s="1"/>
  <c r="M24" i="1"/>
  <c r="Q5" i="4"/>
  <c r="P5" i="4"/>
  <c r="T5" i="4" s="1"/>
  <c r="U5" i="4" s="1"/>
  <c r="H5" i="3"/>
  <c r="I5" i="3" s="1"/>
  <c r="S5" i="3" s="1"/>
  <c r="N6" i="2" l="1"/>
  <c r="N22" i="2" s="1"/>
  <c r="L22" i="2"/>
  <c r="S5" i="1"/>
  <c r="Q6" i="3"/>
  <c r="R5" i="4"/>
  <c r="W5" i="4" s="1"/>
  <c r="S6" i="3" l="1"/>
  <c r="S7" i="3" s="1"/>
  <c r="Q7" i="3"/>
</calcChain>
</file>

<file path=xl/sharedStrings.xml><?xml version="1.0" encoding="utf-8"?>
<sst xmlns="http://schemas.openxmlformats.org/spreadsheetml/2006/main" count="125" uniqueCount="70">
  <si>
    <t>NOM</t>
  </si>
  <si>
    <t>CP</t>
  </si>
  <si>
    <t>TOTAL</t>
  </si>
  <si>
    <t>ADRESSE</t>
  </si>
  <si>
    <t>DESCRIPTIF DU PROJET</t>
  </si>
  <si>
    <t xml:space="preserve">COUT DU PROJET </t>
  </si>
  <si>
    <t xml:space="preserve">SUBVENTIONS </t>
  </si>
  <si>
    <t>MONTANT TTC 
A FACTURER</t>
  </si>
  <si>
    <t>IDENTIFICATION DES PLANTEURS</t>
  </si>
  <si>
    <t>TABLEAU DE DEMANDE DE VERSEMENT</t>
  </si>
  <si>
    <t>TABLEAU DE DEMANDE DE SUBVENTION</t>
  </si>
  <si>
    <t>TEL</t>
  </si>
  <si>
    <t>TVA
10%</t>
  </si>
  <si>
    <t>COUT
MO</t>
  </si>
  <si>
    <t>AUTRES FRAIS
 HT</t>
  </si>
  <si>
    <t>TVA
 20 %</t>
  </si>
  <si>
    <t>AUTRES</t>
  </si>
  <si>
    <t>TOTAL TVA</t>
  </si>
  <si>
    <t xml:space="preserve">AUTRES </t>
  </si>
  <si>
    <t>SUBVENTIONS</t>
  </si>
  <si>
    <t>COMMUNE 
DELEGUEE</t>
  </si>
  <si>
    <t xml:space="preserve">IDENTIFICATION </t>
  </si>
  <si>
    <t>MAIL</t>
  </si>
  <si>
    <t>NOMBRE DE MARE CREEE</t>
  </si>
  <si>
    <t>NOMBRE DE MARE RESTAUREE</t>
  </si>
  <si>
    <t>LINEAIRE 
DE HAIE PLANTE
ML</t>
  </si>
  <si>
    <t>IDENTIFICATION</t>
  </si>
  <si>
    <t>CD49 60%
Plafond de dépense
5,5 € HT/ml</t>
  </si>
  <si>
    <t>CD49 60%
Plafond de dépense
5,5 € HT</t>
  </si>
  <si>
    <t>CD49 60%
Plafond de dépense
3 000 € HT/mare  pour les restaurations</t>
  </si>
  <si>
    <t>CD49 60%
Plafond de dépense
2 500 € HT/ mare pour les créations</t>
  </si>
  <si>
    <t>Cout HT/ml</t>
  </si>
  <si>
    <t>Exemple Dupont</t>
  </si>
  <si>
    <t>xxxx</t>
  </si>
  <si>
    <t>xxx</t>
  </si>
  <si>
    <t>xx</t>
  </si>
  <si>
    <t>TVA</t>
  </si>
  <si>
    <t>DESCRIPTIF DU PROJET CREATION DE MARE</t>
  </si>
  <si>
    <t>Cout HT/mare</t>
  </si>
  <si>
    <t>DESCRIPTIF DU PROJET RETAURATION DE MARE</t>
  </si>
  <si>
    <t>COUT DU PROJET RESTAURATION DE MARE</t>
  </si>
  <si>
    <t>COUT DU PROJET CREATION DE MARE</t>
  </si>
  <si>
    <t>TOTAL SUBVENTION DEPARTEMENT</t>
  </si>
  <si>
    <t>TRAVAUX DIVERS (bucheronnage, génie civil…) 
HT</t>
  </si>
  <si>
    <t>NOMBRE DE MARES CREES</t>
  </si>
  <si>
    <t>NOMBRE DE MARES RESTAUREES</t>
  </si>
  <si>
    <t xml:space="preserve">TOTAL HT </t>
  </si>
  <si>
    <t>TOTAL TTC 
ou net de taxe</t>
  </si>
  <si>
    <t>TOTAL HT</t>
  </si>
  <si>
    <t>COUT HT/MARE</t>
  </si>
  <si>
    <t>MONTANT 
A FACTURER</t>
  </si>
  <si>
    <t>MONTANT  
A FACTURER</t>
  </si>
  <si>
    <t>COUT HT/MARE CREE</t>
  </si>
  <si>
    <t>COUT HT/MARE RESTAUREE</t>
  </si>
  <si>
    <t>COUT ML HT</t>
  </si>
  <si>
    <t>LINEAIRE  PLANTE
en ML</t>
  </si>
  <si>
    <t>QUANTITE TOTALE DE VEGETAUX en  unité</t>
  </si>
  <si>
    <t>DONT QUANTITE DE VEGETAL LOCAL en enité</t>
  </si>
  <si>
    <t>PART DE VEGETAL LOCAL en %</t>
  </si>
  <si>
    <t>TRAVAUX DIVERS (paillage, végétaux, protection à gibier, piquets bois …) HT</t>
  </si>
  <si>
    <t>TOTAL TTC ou net de taxes</t>
  </si>
  <si>
    <t>SURFACE MOYENNE DES MARES CREES</t>
  </si>
  <si>
    <t xml:space="preserve">SURFACE MOYENNE DES MARES RESTAUREES </t>
  </si>
  <si>
    <t>Structure</t>
  </si>
  <si>
    <t>Exemple : Syndicat de bassin de ,,,,</t>
  </si>
  <si>
    <t>COUT MO
(dont inventaire)</t>
  </si>
  <si>
    <t>COUT MO
(dont inventaires)</t>
  </si>
  <si>
    <t>M. Dupont</t>
  </si>
  <si>
    <t>Xxx</t>
  </si>
  <si>
    <t>Listing des bénéficiaires à compléter en complément de la couche 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</si>
</sst>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40C]_-;\-* #,##0.00\ [$€-40C]_-;_-* &quot;-&quot;??\ [$€-40C]_-;_-@_-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Font="1"/>
    <xf numFmtId="0" fontId="5" fillId="0" borderId="1" xfId="0" applyFont="1" applyBorder="1"/>
    <xf numFmtId="0" fontId="3" fillId="0" borderId="0" xfId="0" applyFont="1"/>
    <xf numFmtId="164" fontId="5" fillId="0" borderId="1" xfId="0" applyNumberFormat="1" applyFont="1" applyBorder="1"/>
    <xf numFmtId="164" fontId="2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9" fillId="0" borderId="1" xfId="0" applyNumberFormat="1" applyFont="1" applyBorder="1"/>
    <xf numFmtId="0" fontId="10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164" fontId="15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2" fillId="0" borderId="0" xfId="0" applyFont="1"/>
    <xf numFmtId="0" fontId="0" fillId="0" borderId="1" xfId="0" applyFont="1" applyBorder="1" applyAlignment="1">
      <alignment horizontal="center"/>
    </xf>
    <xf numFmtId="164" fontId="12" fillId="2" borderId="1" xfId="0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10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4" fillId="3" borderId="1" xfId="0" applyFont="1" applyFill="1" applyBorder="1"/>
    <xf numFmtId="164" fontId="14" fillId="3" borderId="1" xfId="0" applyNumberFormat="1" applyFont="1" applyFill="1" applyBorder="1"/>
    <xf numFmtId="0" fontId="14" fillId="3" borderId="1" xfId="0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4" fillId="3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/>
    <xf numFmtId="0" fontId="18" fillId="0" borderId="0" xfId="0" applyFont="1"/>
    <xf numFmtId="3" fontId="14" fillId="4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/>
    <xf numFmtId="3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/>
    <xf numFmtId="164" fontId="9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9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/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164" fontId="20" fillId="5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164" fontId="12" fillId="4" borderId="1" xfId="0" applyNumberFormat="1" applyFont="1" applyFill="1" applyBorder="1"/>
    <xf numFmtId="165" fontId="12" fillId="4" borderId="1" xfId="0" applyNumberFormat="1" applyFont="1" applyFill="1" applyBorder="1"/>
    <xf numFmtId="0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/>
    <xf numFmtId="164" fontId="10" fillId="5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0" fontId="12" fillId="4" borderId="1" xfId="0" applyNumberFormat="1" applyFont="1" applyFill="1" applyBorder="1" applyAlignment="1">
      <alignment horizontal="center" vertical="center"/>
    </xf>
    <xf numFmtId="10" fontId="12" fillId="4" borderId="1" xfId="0" applyNumberFormat="1" applyFont="1" applyFill="1" applyBorder="1"/>
    <xf numFmtId="0" fontId="12" fillId="4" borderId="1" xfId="0" applyFont="1" applyFill="1" applyBorder="1" applyAlignment="1"/>
    <xf numFmtId="164" fontId="12" fillId="4" borderId="1" xfId="0" applyNumberFormat="1" applyFont="1" applyFill="1" applyBorder="1" applyAlignment="1">
      <alignment vertical="center"/>
    </xf>
    <xf numFmtId="0" fontId="12" fillId="4" borderId="1" xfId="0" applyNumberFormat="1" applyFont="1" applyFill="1" applyBorder="1" applyAlignment="1">
      <alignment vertical="center"/>
    </xf>
    <xf numFmtId="164" fontId="12" fillId="4" borderId="1" xfId="0" applyNumberFormat="1" applyFont="1" applyFill="1" applyBorder="1" applyAlignment="1"/>
    <xf numFmtId="3" fontId="12" fillId="4" borderId="1" xfId="0" applyNumberFormat="1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10" fontId="10" fillId="4" borderId="5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/>
    <xf numFmtId="164" fontId="12" fillId="4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4" borderId="1" xfId="0" applyNumberFormat="1" applyFont="1" applyFill="1" applyBorder="1"/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900"/>
      <color rgb="FF996600"/>
      <color rgb="FFCC66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22"/>
  <sheetViews>
    <sheetView zoomScale="115" zoomScaleNormal="115" workbookViewId="0">
      <selection activeCell="E12" sqref="E12"/>
    </sheetView>
  </sheetViews>
  <sheetFormatPr baseColWidth="10" defaultColWidth="9.140625" defaultRowHeight="15" x14ac:dyDescent="0.25"/>
  <cols>
    <col min="1" max="1" width="26" customWidth="1"/>
    <col min="2" max="2" width="17.28515625" customWidth="1"/>
    <col min="3" max="3" width="13.5703125" customWidth="1"/>
    <col min="4" max="6" width="6.28515625" customWidth="1"/>
    <col min="7" max="7" width="15" customWidth="1"/>
    <col min="8" max="8" width="12.7109375" customWidth="1"/>
    <col min="9" max="9" width="14.28515625" customWidth="1"/>
    <col min="10" max="11" width="12.7109375" customWidth="1"/>
    <col min="12" max="12" width="17.7109375" customWidth="1"/>
    <col min="13" max="13" width="16" customWidth="1"/>
    <col min="14" max="14" width="18.5703125" customWidth="1"/>
  </cols>
  <sheetData>
    <row r="1" spans="1:14" ht="30.75" customHeight="1" x14ac:dyDescent="0.4">
      <c r="A1" s="108" t="s">
        <v>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4.75" customHeight="1" x14ac:dyDescent="0.25"/>
    <row r="3" spans="1:14" ht="21.75" customHeight="1" x14ac:dyDescent="0.25">
      <c r="A3" s="111" t="s">
        <v>8</v>
      </c>
      <c r="B3" s="111"/>
      <c r="C3" s="111"/>
      <c r="D3" s="111"/>
      <c r="E3" s="111"/>
      <c r="F3" s="111"/>
      <c r="G3" s="109" t="s">
        <v>4</v>
      </c>
      <c r="H3" s="109"/>
      <c r="I3" s="109"/>
      <c r="J3" s="109"/>
      <c r="K3" s="109"/>
      <c r="L3" s="111" t="s">
        <v>6</v>
      </c>
      <c r="M3" s="111"/>
      <c r="N3" s="110" t="s">
        <v>7</v>
      </c>
    </row>
    <row r="4" spans="1:14" s="1" customFormat="1" ht="38.25" x14ac:dyDescent="0.25">
      <c r="A4" s="82" t="s">
        <v>0</v>
      </c>
      <c r="B4" s="82" t="s">
        <v>3</v>
      </c>
      <c r="C4" s="83" t="s">
        <v>20</v>
      </c>
      <c r="D4" s="82" t="s">
        <v>1</v>
      </c>
      <c r="E4" s="82" t="s">
        <v>11</v>
      </c>
      <c r="F4" s="82" t="s">
        <v>22</v>
      </c>
      <c r="G4" s="84" t="s">
        <v>25</v>
      </c>
      <c r="H4" s="84" t="s">
        <v>46</v>
      </c>
      <c r="I4" s="84" t="s">
        <v>31</v>
      </c>
      <c r="J4" s="84" t="s">
        <v>36</v>
      </c>
      <c r="K4" s="84" t="s">
        <v>60</v>
      </c>
      <c r="L4" s="99" t="s">
        <v>27</v>
      </c>
      <c r="M4" s="83" t="s">
        <v>18</v>
      </c>
      <c r="N4" s="111"/>
    </row>
    <row r="5" spans="1:14" s="10" customFormat="1" x14ac:dyDescent="0.25">
      <c r="A5" s="25" t="s">
        <v>32</v>
      </c>
      <c r="B5" s="26" t="s">
        <v>33</v>
      </c>
      <c r="C5" s="27" t="s">
        <v>34</v>
      </c>
      <c r="D5" s="26" t="s">
        <v>35</v>
      </c>
      <c r="E5" s="26" t="s">
        <v>35</v>
      </c>
      <c r="F5" s="26" t="s">
        <v>35</v>
      </c>
      <c r="G5" s="27">
        <v>500</v>
      </c>
      <c r="H5" s="22">
        <v>2500</v>
      </c>
      <c r="I5" s="22">
        <f>H5/G5</f>
        <v>5</v>
      </c>
      <c r="J5" s="22">
        <f>H5*20%</f>
        <v>500</v>
      </c>
      <c r="K5" s="22">
        <f>H5+J5</f>
        <v>3000</v>
      </c>
      <c r="L5" s="24">
        <f>IF(I5&lt;5.5,H5*0.6,(G5*5.5)*0.6)</f>
        <v>1500</v>
      </c>
      <c r="M5" s="22"/>
      <c r="N5" s="22">
        <f>K5-L5-M5</f>
        <v>1500</v>
      </c>
    </row>
    <row r="6" spans="1:14" s="10" customFormat="1" x14ac:dyDescent="0.25">
      <c r="A6" s="12"/>
      <c r="B6" s="12"/>
      <c r="C6" s="32"/>
      <c r="D6" s="12"/>
      <c r="E6" s="12"/>
      <c r="F6" s="12"/>
      <c r="G6" s="51"/>
      <c r="H6" s="51"/>
      <c r="I6" s="102" t="e">
        <f t="shared" ref="I6:I21" si="0">H6/G6</f>
        <v>#DIV/0!</v>
      </c>
      <c r="J6" s="51"/>
      <c r="K6" s="51"/>
      <c r="L6" s="100" t="e">
        <f t="shared" ref="L6:L21" si="1">IF(I6&lt;5.5,H6*0.6,(G6*5.5)*0.6)</f>
        <v>#DIV/0!</v>
      </c>
      <c r="M6" s="62"/>
      <c r="N6" s="96" t="e">
        <f>K6-L6-M6</f>
        <v>#DIV/0!</v>
      </c>
    </row>
    <row r="7" spans="1:14" s="10" customFormat="1" x14ac:dyDescent="0.25">
      <c r="A7" s="12"/>
      <c r="B7" s="12"/>
      <c r="C7" s="32"/>
      <c r="D7" s="12"/>
      <c r="E7" s="12"/>
      <c r="F7" s="12"/>
      <c r="G7" s="51"/>
      <c r="H7" s="51"/>
      <c r="I7" s="102" t="e">
        <f t="shared" si="0"/>
        <v>#DIV/0!</v>
      </c>
      <c r="J7" s="51"/>
      <c r="K7" s="51"/>
      <c r="L7" s="100" t="e">
        <f t="shared" si="1"/>
        <v>#DIV/0!</v>
      </c>
      <c r="M7" s="62"/>
      <c r="N7" s="96" t="e">
        <f t="shared" ref="N7:N21" si="2">K7-L7-M7</f>
        <v>#DIV/0!</v>
      </c>
    </row>
    <row r="8" spans="1:14" s="10" customFormat="1" x14ac:dyDescent="0.25">
      <c r="A8" s="12"/>
      <c r="B8" s="12"/>
      <c r="C8" s="32"/>
      <c r="D8" s="12"/>
      <c r="E8" s="12"/>
      <c r="F8" s="12"/>
      <c r="G8" s="51"/>
      <c r="H8" s="51"/>
      <c r="I8" s="102" t="e">
        <f t="shared" si="0"/>
        <v>#DIV/0!</v>
      </c>
      <c r="J8" s="51"/>
      <c r="K8" s="51"/>
      <c r="L8" s="100" t="e">
        <f t="shared" si="1"/>
        <v>#DIV/0!</v>
      </c>
      <c r="M8" s="62"/>
      <c r="N8" s="96" t="e">
        <f t="shared" si="2"/>
        <v>#DIV/0!</v>
      </c>
    </row>
    <row r="9" spans="1:14" s="10" customFormat="1" x14ac:dyDescent="0.25">
      <c r="A9" s="12"/>
      <c r="B9" s="12"/>
      <c r="C9" s="32"/>
      <c r="D9" s="12"/>
      <c r="E9" s="12"/>
      <c r="F9" s="12"/>
      <c r="G9" s="51"/>
      <c r="H9" s="51"/>
      <c r="I9" s="102" t="e">
        <f t="shared" si="0"/>
        <v>#DIV/0!</v>
      </c>
      <c r="J9" s="51"/>
      <c r="K9" s="51"/>
      <c r="L9" s="100" t="e">
        <f t="shared" si="1"/>
        <v>#DIV/0!</v>
      </c>
      <c r="M9" s="62"/>
      <c r="N9" s="96" t="e">
        <f t="shared" si="2"/>
        <v>#DIV/0!</v>
      </c>
    </row>
    <row r="10" spans="1:14" s="10" customFormat="1" x14ac:dyDescent="0.25">
      <c r="A10" s="12"/>
      <c r="B10" s="12"/>
      <c r="C10" s="32"/>
      <c r="D10" s="12"/>
      <c r="E10" s="12"/>
      <c r="F10" s="12"/>
      <c r="G10" s="51"/>
      <c r="H10" s="51"/>
      <c r="I10" s="102" t="e">
        <f t="shared" si="0"/>
        <v>#DIV/0!</v>
      </c>
      <c r="J10" s="51"/>
      <c r="K10" s="51"/>
      <c r="L10" s="100" t="e">
        <f t="shared" si="1"/>
        <v>#DIV/0!</v>
      </c>
      <c r="M10" s="62"/>
      <c r="N10" s="96" t="e">
        <f t="shared" si="2"/>
        <v>#DIV/0!</v>
      </c>
    </row>
    <row r="11" spans="1:14" s="10" customFormat="1" x14ac:dyDescent="0.25">
      <c r="A11" s="12"/>
      <c r="B11" s="12"/>
      <c r="C11" s="32"/>
      <c r="D11" s="12"/>
      <c r="E11" s="12"/>
      <c r="F11" s="12"/>
      <c r="G11" s="51"/>
      <c r="H11" s="51"/>
      <c r="I11" s="102" t="e">
        <f t="shared" si="0"/>
        <v>#DIV/0!</v>
      </c>
      <c r="J11" s="51"/>
      <c r="K11" s="51"/>
      <c r="L11" s="100" t="e">
        <f t="shared" si="1"/>
        <v>#DIV/0!</v>
      </c>
      <c r="M11" s="62"/>
      <c r="N11" s="96" t="e">
        <f t="shared" si="2"/>
        <v>#DIV/0!</v>
      </c>
    </row>
    <row r="12" spans="1:14" s="10" customFormat="1" x14ac:dyDescent="0.25">
      <c r="A12" s="12"/>
      <c r="B12" s="12"/>
      <c r="C12" s="32"/>
      <c r="D12" s="12"/>
      <c r="E12" s="12"/>
      <c r="F12" s="12"/>
      <c r="G12" s="51"/>
      <c r="H12" s="51"/>
      <c r="I12" s="102" t="e">
        <f t="shared" si="0"/>
        <v>#DIV/0!</v>
      </c>
      <c r="J12" s="51"/>
      <c r="K12" s="51"/>
      <c r="L12" s="100" t="e">
        <f t="shared" si="1"/>
        <v>#DIV/0!</v>
      </c>
      <c r="M12" s="62"/>
      <c r="N12" s="96" t="e">
        <f t="shared" si="2"/>
        <v>#DIV/0!</v>
      </c>
    </row>
    <row r="13" spans="1:14" s="10" customFormat="1" x14ac:dyDescent="0.25">
      <c r="A13" s="12"/>
      <c r="B13" s="12"/>
      <c r="C13" s="32"/>
      <c r="D13" s="12"/>
      <c r="E13" s="12"/>
      <c r="F13" s="12"/>
      <c r="G13" s="51"/>
      <c r="H13" s="51"/>
      <c r="I13" s="102" t="e">
        <f t="shared" si="0"/>
        <v>#DIV/0!</v>
      </c>
      <c r="J13" s="51"/>
      <c r="K13" s="51"/>
      <c r="L13" s="100" t="e">
        <f t="shared" si="1"/>
        <v>#DIV/0!</v>
      </c>
      <c r="M13" s="62"/>
      <c r="N13" s="96" t="e">
        <f t="shared" si="2"/>
        <v>#DIV/0!</v>
      </c>
    </row>
    <row r="14" spans="1:14" s="10" customFormat="1" x14ac:dyDescent="0.25">
      <c r="A14" s="12"/>
      <c r="B14" s="12"/>
      <c r="C14" s="32"/>
      <c r="D14" s="12"/>
      <c r="E14" s="12"/>
      <c r="F14" s="12"/>
      <c r="G14" s="51"/>
      <c r="H14" s="51"/>
      <c r="I14" s="102" t="e">
        <f t="shared" si="0"/>
        <v>#DIV/0!</v>
      </c>
      <c r="J14" s="51"/>
      <c r="K14" s="51"/>
      <c r="L14" s="100" t="e">
        <f t="shared" si="1"/>
        <v>#DIV/0!</v>
      </c>
      <c r="M14" s="62"/>
      <c r="N14" s="96" t="e">
        <f t="shared" si="2"/>
        <v>#DIV/0!</v>
      </c>
    </row>
    <row r="15" spans="1:14" s="10" customFormat="1" x14ac:dyDescent="0.25">
      <c r="A15" s="12"/>
      <c r="B15" s="12"/>
      <c r="C15" s="32"/>
      <c r="D15" s="12"/>
      <c r="E15" s="12"/>
      <c r="F15" s="12"/>
      <c r="G15" s="51"/>
      <c r="H15" s="51"/>
      <c r="I15" s="102" t="e">
        <f t="shared" si="0"/>
        <v>#DIV/0!</v>
      </c>
      <c r="J15" s="51"/>
      <c r="K15" s="51"/>
      <c r="L15" s="100" t="e">
        <f t="shared" si="1"/>
        <v>#DIV/0!</v>
      </c>
      <c r="M15" s="62"/>
      <c r="N15" s="96" t="e">
        <f t="shared" si="2"/>
        <v>#DIV/0!</v>
      </c>
    </row>
    <row r="16" spans="1:14" s="10" customFormat="1" x14ac:dyDescent="0.25">
      <c r="A16" s="12"/>
      <c r="B16" s="12"/>
      <c r="C16" s="32"/>
      <c r="D16" s="12"/>
      <c r="E16" s="12"/>
      <c r="F16" s="12"/>
      <c r="G16" s="51"/>
      <c r="H16" s="51"/>
      <c r="I16" s="102" t="e">
        <f t="shared" si="0"/>
        <v>#DIV/0!</v>
      </c>
      <c r="J16" s="51"/>
      <c r="K16" s="51"/>
      <c r="L16" s="100" t="e">
        <f t="shared" si="1"/>
        <v>#DIV/0!</v>
      </c>
      <c r="M16" s="62"/>
      <c r="N16" s="96" t="e">
        <f t="shared" si="2"/>
        <v>#DIV/0!</v>
      </c>
    </row>
    <row r="17" spans="1:14" s="10" customFormat="1" x14ac:dyDescent="0.25">
      <c r="A17" s="12"/>
      <c r="B17" s="12"/>
      <c r="C17" s="32"/>
      <c r="D17" s="12"/>
      <c r="E17" s="12"/>
      <c r="F17" s="12"/>
      <c r="G17" s="51"/>
      <c r="H17" s="51"/>
      <c r="I17" s="102" t="e">
        <f t="shared" si="0"/>
        <v>#DIV/0!</v>
      </c>
      <c r="J17" s="51"/>
      <c r="K17" s="51"/>
      <c r="L17" s="100" t="e">
        <f t="shared" si="1"/>
        <v>#DIV/0!</v>
      </c>
      <c r="M17" s="62"/>
      <c r="N17" s="96" t="e">
        <f t="shared" si="2"/>
        <v>#DIV/0!</v>
      </c>
    </row>
    <row r="18" spans="1:14" s="10" customFormat="1" x14ac:dyDescent="0.25">
      <c r="A18" s="12"/>
      <c r="B18" s="12"/>
      <c r="C18" s="32"/>
      <c r="D18" s="12"/>
      <c r="E18" s="12"/>
      <c r="F18" s="12"/>
      <c r="G18" s="51"/>
      <c r="H18" s="51"/>
      <c r="I18" s="102" t="e">
        <f t="shared" si="0"/>
        <v>#DIV/0!</v>
      </c>
      <c r="J18" s="51"/>
      <c r="K18" s="51"/>
      <c r="L18" s="100" t="e">
        <f t="shared" si="1"/>
        <v>#DIV/0!</v>
      </c>
      <c r="M18" s="62"/>
      <c r="N18" s="96" t="e">
        <f t="shared" si="2"/>
        <v>#DIV/0!</v>
      </c>
    </row>
    <row r="19" spans="1:14" s="10" customFormat="1" x14ac:dyDescent="0.25">
      <c r="A19" s="12"/>
      <c r="B19" s="12"/>
      <c r="C19" s="32"/>
      <c r="D19" s="12"/>
      <c r="E19" s="12"/>
      <c r="F19" s="12"/>
      <c r="G19" s="51"/>
      <c r="H19" s="51"/>
      <c r="I19" s="102" t="e">
        <f t="shared" si="0"/>
        <v>#DIV/0!</v>
      </c>
      <c r="J19" s="51"/>
      <c r="K19" s="51"/>
      <c r="L19" s="100" t="e">
        <f t="shared" si="1"/>
        <v>#DIV/0!</v>
      </c>
      <c r="M19" s="62"/>
      <c r="N19" s="96" t="e">
        <f t="shared" si="2"/>
        <v>#DIV/0!</v>
      </c>
    </row>
    <row r="20" spans="1:14" s="6" customFormat="1" x14ac:dyDescent="0.25">
      <c r="A20" s="23"/>
      <c r="B20" s="23"/>
      <c r="C20" s="23"/>
      <c r="D20" s="23"/>
      <c r="E20" s="23"/>
      <c r="F20" s="23"/>
      <c r="G20" s="92"/>
      <c r="H20" s="68"/>
      <c r="I20" s="102" t="e">
        <f t="shared" si="0"/>
        <v>#DIV/0!</v>
      </c>
      <c r="J20" s="68"/>
      <c r="K20" s="68"/>
      <c r="L20" s="100" t="e">
        <f t="shared" si="1"/>
        <v>#DIV/0!</v>
      </c>
      <c r="M20" s="72"/>
      <c r="N20" s="96" t="e">
        <f t="shared" si="2"/>
        <v>#DIV/0!</v>
      </c>
    </row>
    <row r="21" spans="1:14" x14ac:dyDescent="0.25">
      <c r="A21" s="23"/>
      <c r="B21" s="23"/>
      <c r="C21" s="23"/>
      <c r="D21" s="23"/>
      <c r="E21" s="23"/>
      <c r="F21" s="23"/>
      <c r="G21" s="92"/>
      <c r="H21" s="103"/>
      <c r="I21" s="102" t="e">
        <f t="shared" si="0"/>
        <v>#DIV/0!</v>
      </c>
      <c r="J21" s="103"/>
      <c r="K21" s="103"/>
      <c r="L21" s="100" t="e">
        <f t="shared" si="1"/>
        <v>#DIV/0!</v>
      </c>
      <c r="M21" s="72"/>
      <c r="N21" s="96" t="e">
        <f t="shared" si="2"/>
        <v>#DIV/0!</v>
      </c>
    </row>
    <row r="22" spans="1:14" s="29" customFormat="1" ht="21.75" customHeight="1" x14ac:dyDescent="0.25">
      <c r="A22" s="28"/>
      <c r="B22" s="106" t="s">
        <v>2</v>
      </c>
      <c r="C22" s="106"/>
      <c r="D22" s="106"/>
      <c r="E22" s="106"/>
      <c r="F22" s="107"/>
      <c r="G22" s="85">
        <f>SUM(G6:G21)</f>
        <v>0</v>
      </c>
      <c r="H22" s="104">
        <f>SUM(H6:H21)</f>
        <v>0</v>
      </c>
      <c r="I22" s="85" t="e">
        <f t="shared" ref="I22" si="3">SUM(I6:I21)</f>
        <v>#DIV/0!</v>
      </c>
      <c r="J22" s="104">
        <f>SUM(J6:J21)</f>
        <v>0</v>
      </c>
      <c r="K22" s="104">
        <f>SUM(K6:K21)</f>
        <v>0</v>
      </c>
      <c r="L22" s="105" t="e">
        <f>SUM(L6:L21)</f>
        <v>#DIV/0!</v>
      </c>
      <c r="M22" s="96">
        <f>SUM(M6:M21)</f>
        <v>0</v>
      </c>
      <c r="N22" s="96" t="e">
        <f>SUM(N6:N21)</f>
        <v>#DIV/0!</v>
      </c>
    </row>
  </sheetData>
  <mergeCells count="6">
    <mergeCell ref="B22:F22"/>
    <mergeCell ref="A1:N1"/>
    <mergeCell ref="G3:K3"/>
    <mergeCell ref="N3:N4"/>
    <mergeCell ref="A3:F3"/>
    <mergeCell ref="L3:M3"/>
  </mergeCells>
  <pageMargins left="0.25" right="0.25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U26"/>
  <sheetViews>
    <sheetView zoomScaleNormal="100" workbookViewId="0">
      <selection activeCell="A4" sqref="A4:D4"/>
    </sheetView>
  </sheetViews>
  <sheetFormatPr baseColWidth="10" defaultColWidth="9.140625" defaultRowHeight="15" x14ac:dyDescent="0.25"/>
  <cols>
    <col min="1" max="1" width="36" customWidth="1"/>
    <col min="2" max="2" width="10.140625" customWidth="1"/>
    <col min="3" max="3" width="13.7109375" customWidth="1"/>
    <col min="4" max="4" width="8.140625" customWidth="1"/>
    <col min="5" max="5" width="14.28515625" customWidth="1"/>
    <col min="6" max="6" width="17.140625" customWidth="1"/>
    <col min="7" max="7" width="19" customWidth="1"/>
    <col min="8" max="8" width="18.140625" customWidth="1"/>
    <col min="9" max="9" width="15" customWidth="1"/>
    <col min="10" max="10" width="23.28515625" customWidth="1"/>
    <col min="11" max="11" width="14.5703125" customWidth="1"/>
    <col min="12" max="12" width="12.28515625" customWidth="1"/>
    <col min="13" max="13" width="15.5703125" customWidth="1"/>
    <col min="14" max="16" width="10.5703125" customWidth="1"/>
    <col min="17" max="17" width="17.7109375" customWidth="1"/>
    <col min="18" max="18" width="14.42578125" customWidth="1"/>
    <col min="19" max="19" width="16.140625" customWidth="1"/>
  </cols>
  <sheetData>
    <row r="1" spans="1:19" ht="30.75" customHeight="1" x14ac:dyDescent="0.4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27" customHeight="1" x14ac:dyDescent="0.25"/>
    <row r="3" spans="1:19" ht="21.75" customHeight="1" x14ac:dyDescent="0.25">
      <c r="A3" s="111" t="s">
        <v>8</v>
      </c>
      <c r="B3" s="111"/>
      <c r="C3" s="111"/>
      <c r="D3" s="111"/>
      <c r="E3" s="109" t="s">
        <v>4</v>
      </c>
      <c r="F3" s="109"/>
      <c r="G3" s="109"/>
      <c r="H3" s="109"/>
      <c r="I3" s="109" t="s">
        <v>5</v>
      </c>
      <c r="J3" s="109"/>
      <c r="K3" s="109"/>
      <c r="L3" s="109"/>
      <c r="M3" s="109"/>
      <c r="N3" s="109"/>
      <c r="O3" s="109"/>
      <c r="P3" s="109"/>
      <c r="Q3" s="111" t="s">
        <v>6</v>
      </c>
      <c r="R3" s="111"/>
      <c r="S3" s="110" t="s">
        <v>50</v>
      </c>
    </row>
    <row r="4" spans="1:19" s="1" customFormat="1" ht="51.6" customHeight="1" x14ac:dyDescent="0.25">
      <c r="A4" s="82" t="s">
        <v>0</v>
      </c>
      <c r="B4" s="82" t="s">
        <v>3</v>
      </c>
      <c r="C4" s="83" t="s">
        <v>20</v>
      </c>
      <c r="D4" s="82" t="s">
        <v>1</v>
      </c>
      <c r="E4" s="84" t="s">
        <v>55</v>
      </c>
      <c r="F4" s="84" t="s">
        <v>56</v>
      </c>
      <c r="G4" s="84" t="s">
        <v>57</v>
      </c>
      <c r="H4" s="84" t="s">
        <v>58</v>
      </c>
      <c r="I4" s="84" t="s">
        <v>13</v>
      </c>
      <c r="J4" s="84" t="s">
        <v>59</v>
      </c>
      <c r="K4" s="84" t="s">
        <v>14</v>
      </c>
      <c r="L4" s="84" t="s">
        <v>46</v>
      </c>
      <c r="M4" s="84" t="s">
        <v>54</v>
      </c>
      <c r="N4" s="84" t="s">
        <v>12</v>
      </c>
      <c r="O4" s="84" t="s">
        <v>15</v>
      </c>
      <c r="P4" s="84" t="s">
        <v>47</v>
      </c>
      <c r="Q4" s="99" t="s">
        <v>28</v>
      </c>
      <c r="R4" s="83" t="s">
        <v>18</v>
      </c>
      <c r="S4" s="111"/>
    </row>
    <row r="5" spans="1:19" s="36" customFormat="1" ht="18.600000000000001" customHeight="1" x14ac:dyDescent="0.25">
      <c r="A5" s="25" t="s">
        <v>32</v>
      </c>
      <c r="B5" s="26" t="s">
        <v>34</v>
      </c>
      <c r="C5" s="26" t="s">
        <v>34</v>
      </c>
      <c r="D5" s="26" t="s">
        <v>34</v>
      </c>
      <c r="E5" s="26">
        <v>400</v>
      </c>
      <c r="F5" s="26">
        <v>400</v>
      </c>
      <c r="G5" s="26">
        <v>300</v>
      </c>
      <c r="H5" s="33">
        <f>G5/F5</f>
        <v>0.75</v>
      </c>
      <c r="I5" s="34">
        <v>1000</v>
      </c>
      <c r="J5" s="34">
        <v>500</v>
      </c>
      <c r="K5" s="34">
        <v>0</v>
      </c>
      <c r="L5" s="34">
        <f>I5+J5+K5</f>
        <v>1500</v>
      </c>
      <c r="M5" s="34">
        <f>L5/E5</f>
        <v>3.75</v>
      </c>
      <c r="N5" s="34"/>
      <c r="O5" s="34">
        <f>L5*20%</f>
        <v>300</v>
      </c>
      <c r="P5" s="34">
        <f>L5+O5</f>
        <v>1800</v>
      </c>
      <c r="Q5" s="24">
        <f>IF(M5&lt;5.5,L5*0.6,(E5*5.5)*0.6)</f>
        <v>900</v>
      </c>
      <c r="R5" s="34">
        <v>0</v>
      </c>
      <c r="S5" s="35">
        <f>P5-Q5-R5</f>
        <v>900</v>
      </c>
    </row>
    <row r="6" spans="1:19" s="4" customFormat="1" ht="18.600000000000001" customHeight="1" x14ac:dyDescent="0.25">
      <c r="A6" s="30"/>
      <c r="B6" s="30"/>
      <c r="C6" s="30"/>
      <c r="D6" s="30"/>
      <c r="E6" s="85"/>
      <c r="F6" s="85"/>
      <c r="G6" s="85"/>
      <c r="H6" s="86" t="e">
        <f>G6/F6</f>
        <v>#DIV/0!</v>
      </c>
      <c r="I6" s="87"/>
      <c r="J6" s="67"/>
      <c r="K6" s="88"/>
      <c r="L6" s="89">
        <f t="shared" ref="L6:L23" si="0">I6+J6+K6</f>
        <v>0</v>
      </c>
      <c r="M6" s="90" t="e">
        <f t="shared" ref="M6:M18" si="1">L6/E6</f>
        <v>#DIV/0!</v>
      </c>
      <c r="N6" s="88"/>
      <c r="O6" s="89"/>
      <c r="P6" s="89">
        <f>L6+N6+O6</f>
        <v>0</v>
      </c>
      <c r="Q6" s="100" t="e">
        <f>IF(M6&lt;5.5,L6*0.6,(E6*5.5)*0.6)</f>
        <v>#DIV/0!</v>
      </c>
      <c r="R6" s="97"/>
      <c r="S6" s="96" t="e">
        <f>P6-Q6-R6</f>
        <v>#DIV/0!</v>
      </c>
    </row>
    <row r="7" spans="1:19" s="4" customFormat="1" ht="18.600000000000001" customHeight="1" x14ac:dyDescent="0.25">
      <c r="A7" s="30"/>
      <c r="B7" s="30"/>
      <c r="C7" s="30"/>
      <c r="D7" s="30"/>
      <c r="E7" s="85"/>
      <c r="F7" s="85"/>
      <c r="G7" s="85"/>
      <c r="H7" s="86" t="e">
        <f t="shared" ref="H7:H23" si="2">G7/F7</f>
        <v>#DIV/0!</v>
      </c>
      <c r="I7" s="87"/>
      <c r="J7" s="67"/>
      <c r="K7" s="88"/>
      <c r="L7" s="89">
        <f t="shared" si="0"/>
        <v>0</v>
      </c>
      <c r="M7" s="89" t="e">
        <f t="shared" si="1"/>
        <v>#DIV/0!</v>
      </c>
      <c r="N7" s="88"/>
      <c r="O7" s="89"/>
      <c r="P7" s="89">
        <f t="shared" ref="P7:P23" si="3">L7+N7+O7</f>
        <v>0</v>
      </c>
      <c r="Q7" s="100" t="e">
        <f t="shared" ref="Q7:Q23" si="4">IF(M7&lt;5.5,L7*0.6,(E7*5.5)*0.6)</f>
        <v>#DIV/0!</v>
      </c>
      <c r="R7" s="97"/>
      <c r="S7" s="96" t="e">
        <f t="shared" ref="S7:S23" si="5">P7-Q7-R7</f>
        <v>#DIV/0!</v>
      </c>
    </row>
    <row r="8" spans="1:19" s="4" customFormat="1" ht="18.600000000000001" customHeight="1" x14ac:dyDescent="0.25">
      <c r="A8" s="30"/>
      <c r="B8" s="30"/>
      <c r="C8" s="30"/>
      <c r="D8" s="30"/>
      <c r="E8" s="85"/>
      <c r="F8" s="85"/>
      <c r="G8" s="85"/>
      <c r="H8" s="86" t="e">
        <f t="shared" si="2"/>
        <v>#DIV/0!</v>
      </c>
      <c r="I8" s="87"/>
      <c r="J8" s="67"/>
      <c r="K8" s="88"/>
      <c r="L8" s="89">
        <f t="shared" si="0"/>
        <v>0</v>
      </c>
      <c r="M8" s="89" t="e">
        <f t="shared" si="1"/>
        <v>#DIV/0!</v>
      </c>
      <c r="N8" s="88"/>
      <c r="O8" s="89"/>
      <c r="P8" s="89">
        <f t="shared" si="3"/>
        <v>0</v>
      </c>
      <c r="Q8" s="100" t="e">
        <f t="shared" si="4"/>
        <v>#DIV/0!</v>
      </c>
      <c r="R8" s="97"/>
      <c r="S8" s="96" t="e">
        <f t="shared" si="5"/>
        <v>#DIV/0!</v>
      </c>
    </row>
    <row r="9" spans="1:19" s="4" customFormat="1" ht="18.600000000000001" customHeight="1" x14ac:dyDescent="0.25">
      <c r="A9" s="30"/>
      <c r="B9" s="30"/>
      <c r="C9" s="30"/>
      <c r="D9" s="30"/>
      <c r="E9" s="85"/>
      <c r="F9" s="85"/>
      <c r="G9" s="85"/>
      <c r="H9" s="86" t="e">
        <f t="shared" si="2"/>
        <v>#DIV/0!</v>
      </c>
      <c r="I9" s="87"/>
      <c r="J9" s="67"/>
      <c r="K9" s="88"/>
      <c r="L9" s="89">
        <f t="shared" si="0"/>
        <v>0</v>
      </c>
      <c r="M9" s="89" t="e">
        <f t="shared" si="1"/>
        <v>#DIV/0!</v>
      </c>
      <c r="N9" s="88"/>
      <c r="O9" s="89"/>
      <c r="P9" s="89">
        <f t="shared" si="3"/>
        <v>0</v>
      </c>
      <c r="Q9" s="100" t="e">
        <f t="shared" si="4"/>
        <v>#DIV/0!</v>
      </c>
      <c r="R9" s="97"/>
      <c r="S9" s="96" t="e">
        <f t="shared" si="5"/>
        <v>#DIV/0!</v>
      </c>
    </row>
    <row r="10" spans="1:19" s="4" customFormat="1" ht="18.600000000000001" customHeight="1" x14ac:dyDescent="0.25">
      <c r="A10" s="30"/>
      <c r="B10" s="30"/>
      <c r="C10" s="30"/>
      <c r="D10" s="30"/>
      <c r="E10" s="85"/>
      <c r="F10" s="85"/>
      <c r="G10" s="85"/>
      <c r="H10" s="86" t="e">
        <f t="shared" si="2"/>
        <v>#DIV/0!</v>
      </c>
      <c r="I10" s="87"/>
      <c r="J10" s="67"/>
      <c r="K10" s="88"/>
      <c r="L10" s="89">
        <f t="shared" si="0"/>
        <v>0</v>
      </c>
      <c r="M10" s="89" t="e">
        <f t="shared" si="1"/>
        <v>#DIV/0!</v>
      </c>
      <c r="N10" s="88"/>
      <c r="O10" s="89"/>
      <c r="P10" s="89">
        <f t="shared" si="3"/>
        <v>0</v>
      </c>
      <c r="Q10" s="100" t="e">
        <f t="shared" si="4"/>
        <v>#DIV/0!</v>
      </c>
      <c r="R10" s="97"/>
      <c r="S10" s="96" t="e">
        <f t="shared" si="5"/>
        <v>#DIV/0!</v>
      </c>
    </row>
    <row r="11" spans="1:19" s="4" customFormat="1" ht="18.600000000000001" customHeight="1" x14ac:dyDescent="0.25">
      <c r="A11" s="30"/>
      <c r="B11" s="30"/>
      <c r="C11" s="30"/>
      <c r="D11" s="30"/>
      <c r="E11" s="85"/>
      <c r="F11" s="85"/>
      <c r="G11" s="85"/>
      <c r="H11" s="86" t="e">
        <f t="shared" ref="H11:H14" si="6">G11/F11</f>
        <v>#DIV/0!</v>
      </c>
      <c r="I11" s="87"/>
      <c r="J11" s="67"/>
      <c r="K11" s="88"/>
      <c r="L11" s="89">
        <f t="shared" ref="L11:L14" si="7">I11+J11+K11</f>
        <v>0</v>
      </c>
      <c r="M11" s="89" t="e">
        <f t="shared" ref="M11:M14" si="8">L11/E11</f>
        <v>#DIV/0!</v>
      </c>
      <c r="N11" s="88"/>
      <c r="O11" s="89"/>
      <c r="P11" s="89">
        <f t="shared" ref="P11:P14" si="9">L11+N11+O11</f>
        <v>0</v>
      </c>
      <c r="Q11" s="100" t="e">
        <f t="shared" ref="Q11:Q14" si="10">IF(M11&lt;5.5,L11*0.6,(E11*5.5)*0.6)</f>
        <v>#DIV/0!</v>
      </c>
      <c r="R11" s="97"/>
      <c r="S11" s="96" t="e">
        <f t="shared" ref="S11:S14" si="11">P11-Q11-R11</f>
        <v>#DIV/0!</v>
      </c>
    </row>
    <row r="12" spans="1:19" s="4" customFormat="1" ht="18.600000000000001" customHeight="1" x14ac:dyDescent="0.25">
      <c r="A12" s="30"/>
      <c r="B12" s="30"/>
      <c r="C12" s="30"/>
      <c r="D12" s="30"/>
      <c r="E12" s="85"/>
      <c r="F12" s="85"/>
      <c r="G12" s="85"/>
      <c r="H12" s="86" t="e">
        <f t="shared" si="6"/>
        <v>#DIV/0!</v>
      </c>
      <c r="I12" s="87"/>
      <c r="J12" s="67"/>
      <c r="K12" s="88"/>
      <c r="L12" s="89">
        <f t="shared" si="7"/>
        <v>0</v>
      </c>
      <c r="M12" s="89" t="e">
        <f t="shared" si="8"/>
        <v>#DIV/0!</v>
      </c>
      <c r="N12" s="88"/>
      <c r="O12" s="89"/>
      <c r="P12" s="89">
        <f t="shared" si="9"/>
        <v>0</v>
      </c>
      <c r="Q12" s="100" t="e">
        <f t="shared" si="10"/>
        <v>#DIV/0!</v>
      </c>
      <c r="R12" s="97"/>
      <c r="S12" s="96" t="e">
        <f t="shared" si="11"/>
        <v>#DIV/0!</v>
      </c>
    </row>
    <row r="13" spans="1:19" s="4" customFormat="1" ht="18.600000000000001" customHeight="1" x14ac:dyDescent="0.25">
      <c r="A13" s="30"/>
      <c r="B13" s="30"/>
      <c r="C13" s="30"/>
      <c r="D13" s="30"/>
      <c r="E13" s="85"/>
      <c r="F13" s="85"/>
      <c r="G13" s="85"/>
      <c r="H13" s="86" t="e">
        <f t="shared" si="6"/>
        <v>#DIV/0!</v>
      </c>
      <c r="I13" s="87"/>
      <c r="J13" s="67"/>
      <c r="K13" s="88"/>
      <c r="L13" s="89">
        <f t="shared" si="7"/>
        <v>0</v>
      </c>
      <c r="M13" s="89" t="e">
        <f t="shared" si="8"/>
        <v>#DIV/0!</v>
      </c>
      <c r="N13" s="88"/>
      <c r="O13" s="89"/>
      <c r="P13" s="89">
        <f t="shared" si="9"/>
        <v>0</v>
      </c>
      <c r="Q13" s="100" t="e">
        <f t="shared" si="10"/>
        <v>#DIV/0!</v>
      </c>
      <c r="R13" s="97"/>
      <c r="S13" s="96" t="e">
        <f t="shared" si="11"/>
        <v>#DIV/0!</v>
      </c>
    </row>
    <row r="14" spans="1:19" s="4" customFormat="1" ht="18.600000000000001" customHeight="1" x14ac:dyDescent="0.25">
      <c r="A14" s="30"/>
      <c r="B14" s="30"/>
      <c r="C14" s="30"/>
      <c r="D14" s="30"/>
      <c r="E14" s="85"/>
      <c r="F14" s="85"/>
      <c r="G14" s="85"/>
      <c r="H14" s="86" t="e">
        <f t="shared" si="6"/>
        <v>#DIV/0!</v>
      </c>
      <c r="I14" s="87"/>
      <c r="J14" s="67"/>
      <c r="K14" s="88"/>
      <c r="L14" s="89">
        <f t="shared" si="7"/>
        <v>0</v>
      </c>
      <c r="M14" s="89" t="e">
        <f t="shared" si="8"/>
        <v>#DIV/0!</v>
      </c>
      <c r="N14" s="88"/>
      <c r="O14" s="89"/>
      <c r="P14" s="89">
        <f t="shared" si="9"/>
        <v>0</v>
      </c>
      <c r="Q14" s="100" t="e">
        <f t="shared" si="10"/>
        <v>#DIV/0!</v>
      </c>
      <c r="R14" s="97"/>
      <c r="S14" s="96" t="e">
        <f t="shared" si="11"/>
        <v>#DIV/0!</v>
      </c>
    </row>
    <row r="15" spans="1:19" s="4" customFormat="1" ht="18.600000000000001" customHeight="1" x14ac:dyDescent="0.25">
      <c r="A15" s="30"/>
      <c r="B15" s="30"/>
      <c r="C15" s="30"/>
      <c r="D15" s="30"/>
      <c r="E15" s="85"/>
      <c r="F15" s="85"/>
      <c r="G15" s="85"/>
      <c r="H15" s="86" t="e">
        <f t="shared" si="2"/>
        <v>#DIV/0!</v>
      </c>
      <c r="I15" s="87"/>
      <c r="J15" s="67"/>
      <c r="K15" s="88"/>
      <c r="L15" s="89">
        <f t="shared" si="0"/>
        <v>0</v>
      </c>
      <c r="M15" s="89" t="e">
        <f t="shared" si="1"/>
        <v>#DIV/0!</v>
      </c>
      <c r="N15" s="88"/>
      <c r="O15" s="89"/>
      <c r="P15" s="89">
        <f t="shared" si="3"/>
        <v>0</v>
      </c>
      <c r="Q15" s="100" t="e">
        <f t="shared" si="4"/>
        <v>#DIV/0!</v>
      </c>
      <c r="R15" s="97"/>
      <c r="S15" s="96" t="e">
        <f t="shared" si="5"/>
        <v>#DIV/0!</v>
      </c>
    </row>
    <row r="16" spans="1:19" s="4" customFormat="1" ht="18.600000000000001" customHeight="1" x14ac:dyDescent="0.25">
      <c r="A16" s="30"/>
      <c r="B16" s="30"/>
      <c r="C16" s="30"/>
      <c r="D16" s="30"/>
      <c r="E16" s="85"/>
      <c r="F16" s="85"/>
      <c r="G16" s="85"/>
      <c r="H16" s="86" t="e">
        <f t="shared" si="2"/>
        <v>#DIV/0!</v>
      </c>
      <c r="I16" s="87"/>
      <c r="J16" s="67"/>
      <c r="K16" s="88"/>
      <c r="L16" s="89">
        <f t="shared" si="0"/>
        <v>0</v>
      </c>
      <c r="M16" s="89" t="e">
        <f t="shared" si="1"/>
        <v>#DIV/0!</v>
      </c>
      <c r="N16" s="88"/>
      <c r="O16" s="89"/>
      <c r="P16" s="89">
        <f t="shared" si="3"/>
        <v>0</v>
      </c>
      <c r="Q16" s="100" t="e">
        <f t="shared" si="4"/>
        <v>#DIV/0!</v>
      </c>
      <c r="R16" s="97"/>
      <c r="S16" s="96" t="e">
        <f t="shared" si="5"/>
        <v>#DIV/0!</v>
      </c>
    </row>
    <row r="17" spans="1:21" s="4" customFormat="1" ht="18.600000000000001" customHeight="1" x14ac:dyDescent="0.25">
      <c r="A17" s="30"/>
      <c r="B17" s="30"/>
      <c r="C17" s="30"/>
      <c r="D17" s="30"/>
      <c r="E17" s="85"/>
      <c r="F17" s="85"/>
      <c r="G17" s="85"/>
      <c r="H17" s="86" t="e">
        <f t="shared" si="2"/>
        <v>#DIV/0!</v>
      </c>
      <c r="I17" s="87"/>
      <c r="J17" s="67"/>
      <c r="K17" s="88"/>
      <c r="L17" s="89">
        <f t="shared" si="0"/>
        <v>0</v>
      </c>
      <c r="M17" s="89" t="e">
        <f t="shared" si="1"/>
        <v>#DIV/0!</v>
      </c>
      <c r="N17" s="88"/>
      <c r="O17" s="89"/>
      <c r="P17" s="89">
        <f t="shared" si="3"/>
        <v>0</v>
      </c>
      <c r="Q17" s="100" t="e">
        <f t="shared" si="4"/>
        <v>#DIV/0!</v>
      </c>
      <c r="R17" s="97"/>
      <c r="S17" s="96" t="e">
        <f t="shared" si="5"/>
        <v>#DIV/0!</v>
      </c>
    </row>
    <row r="18" spans="1:21" s="4" customFormat="1" ht="18.600000000000001" customHeight="1" x14ac:dyDescent="0.25">
      <c r="A18" s="30"/>
      <c r="B18" s="30"/>
      <c r="C18" s="30"/>
      <c r="D18" s="30"/>
      <c r="E18" s="85"/>
      <c r="F18" s="85"/>
      <c r="G18" s="85"/>
      <c r="H18" s="86" t="e">
        <f t="shared" si="2"/>
        <v>#DIV/0!</v>
      </c>
      <c r="I18" s="87"/>
      <c r="J18" s="67"/>
      <c r="K18" s="88"/>
      <c r="L18" s="89">
        <f t="shared" si="0"/>
        <v>0</v>
      </c>
      <c r="M18" s="89" t="e">
        <f t="shared" si="1"/>
        <v>#DIV/0!</v>
      </c>
      <c r="N18" s="88"/>
      <c r="O18" s="89"/>
      <c r="P18" s="89">
        <f t="shared" si="3"/>
        <v>0</v>
      </c>
      <c r="Q18" s="100" t="e">
        <f t="shared" si="4"/>
        <v>#DIV/0!</v>
      </c>
      <c r="R18" s="97"/>
      <c r="S18" s="96" t="e">
        <f t="shared" si="5"/>
        <v>#DIV/0!</v>
      </c>
    </row>
    <row r="19" spans="1:21" s="4" customFormat="1" ht="18.600000000000001" customHeight="1" x14ac:dyDescent="0.25">
      <c r="A19" s="30"/>
      <c r="B19" s="30"/>
      <c r="C19" s="30"/>
      <c r="D19" s="30"/>
      <c r="E19" s="85"/>
      <c r="F19" s="85"/>
      <c r="G19" s="85"/>
      <c r="H19" s="86" t="e">
        <f t="shared" si="2"/>
        <v>#DIV/0!</v>
      </c>
      <c r="I19" s="87"/>
      <c r="J19" s="67"/>
      <c r="K19" s="88"/>
      <c r="L19" s="91">
        <f t="shared" si="0"/>
        <v>0</v>
      </c>
      <c r="M19" s="89" t="e">
        <f>L19/E19</f>
        <v>#DIV/0!</v>
      </c>
      <c r="N19" s="88"/>
      <c r="O19" s="88"/>
      <c r="P19" s="89">
        <f t="shared" si="3"/>
        <v>0</v>
      </c>
      <c r="Q19" s="100" t="e">
        <f t="shared" si="4"/>
        <v>#DIV/0!</v>
      </c>
      <c r="R19" s="72"/>
      <c r="S19" s="96" t="e">
        <f t="shared" si="5"/>
        <v>#DIV/0!</v>
      </c>
    </row>
    <row r="20" spans="1:21" s="4" customFormat="1" ht="18.600000000000001" customHeight="1" x14ac:dyDescent="0.25">
      <c r="A20" s="30"/>
      <c r="B20" s="30"/>
      <c r="C20" s="30"/>
      <c r="D20" s="30"/>
      <c r="E20" s="85"/>
      <c r="F20" s="85"/>
      <c r="G20" s="85"/>
      <c r="H20" s="86" t="e">
        <f t="shared" si="2"/>
        <v>#DIV/0!</v>
      </c>
      <c r="I20" s="87"/>
      <c r="J20" s="67"/>
      <c r="K20" s="88"/>
      <c r="L20" s="91">
        <f t="shared" si="0"/>
        <v>0</v>
      </c>
      <c r="M20" s="89" t="e">
        <f>L20/E20</f>
        <v>#DIV/0!</v>
      </c>
      <c r="N20" s="88"/>
      <c r="O20" s="88"/>
      <c r="P20" s="89">
        <f t="shared" si="3"/>
        <v>0</v>
      </c>
      <c r="Q20" s="100" t="e">
        <f t="shared" si="4"/>
        <v>#DIV/0!</v>
      </c>
      <c r="R20" s="72"/>
      <c r="S20" s="96" t="e">
        <f t="shared" si="5"/>
        <v>#DIV/0!</v>
      </c>
    </row>
    <row r="21" spans="1:21" s="4" customFormat="1" ht="18.600000000000001" customHeight="1" x14ac:dyDescent="0.25">
      <c r="A21" s="30"/>
      <c r="B21" s="30"/>
      <c r="C21" s="30"/>
      <c r="D21" s="30"/>
      <c r="E21" s="85"/>
      <c r="F21" s="85"/>
      <c r="G21" s="85"/>
      <c r="H21" s="86" t="e">
        <f t="shared" si="2"/>
        <v>#DIV/0!</v>
      </c>
      <c r="I21" s="87"/>
      <c r="J21" s="67"/>
      <c r="K21" s="88"/>
      <c r="L21" s="91">
        <f t="shared" si="0"/>
        <v>0</v>
      </c>
      <c r="M21" s="89" t="e">
        <f>L21/E21</f>
        <v>#DIV/0!</v>
      </c>
      <c r="N21" s="88"/>
      <c r="O21" s="88"/>
      <c r="P21" s="89">
        <f t="shared" si="3"/>
        <v>0</v>
      </c>
      <c r="Q21" s="100" t="e">
        <f t="shared" si="4"/>
        <v>#DIV/0!</v>
      </c>
      <c r="R21" s="72"/>
      <c r="S21" s="96" t="e">
        <f t="shared" si="5"/>
        <v>#DIV/0!</v>
      </c>
    </row>
    <row r="22" spans="1:21" s="4" customFormat="1" ht="18.600000000000001" customHeight="1" x14ac:dyDescent="0.25">
      <c r="A22" s="30"/>
      <c r="B22" s="30"/>
      <c r="C22" s="30"/>
      <c r="D22" s="30"/>
      <c r="E22" s="85"/>
      <c r="F22" s="85"/>
      <c r="G22" s="85"/>
      <c r="H22" s="86" t="e">
        <f t="shared" si="2"/>
        <v>#DIV/0!</v>
      </c>
      <c r="I22" s="87"/>
      <c r="J22" s="67"/>
      <c r="K22" s="88"/>
      <c r="L22" s="91">
        <f t="shared" si="0"/>
        <v>0</v>
      </c>
      <c r="M22" s="89" t="e">
        <f>L22/E22</f>
        <v>#DIV/0!</v>
      </c>
      <c r="N22" s="88"/>
      <c r="O22" s="88"/>
      <c r="P22" s="89">
        <f t="shared" si="3"/>
        <v>0</v>
      </c>
      <c r="Q22" s="100" t="e">
        <f t="shared" si="4"/>
        <v>#DIV/0!</v>
      </c>
      <c r="R22" s="72"/>
      <c r="S22" s="96" t="e">
        <f t="shared" si="5"/>
        <v>#DIV/0!</v>
      </c>
    </row>
    <row r="23" spans="1:21" s="6" customFormat="1" x14ac:dyDescent="0.25">
      <c r="A23" s="14"/>
      <c r="B23" s="14"/>
      <c r="C23" s="14"/>
      <c r="D23" s="14"/>
      <c r="E23" s="92"/>
      <c r="F23" s="92"/>
      <c r="G23" s="93"/>
      <c r="H23" s="86" t="e">
        <f t="shared" si="2"/>
        <v>#DIV/0!</v>
      </c>
      <c r="I23" s="69"/>
      <c r="J23" s="68"/>
      <c r="K23" s="68"/>
      <c r="L23" s="68">
        <f t="shared" si="0"/>
        <v>0</v>
      </c>
      <c r="M23" s="89" t="e">
        <f>L23/E23</f>
        <v>#DIV/0!</v>
      </c>
      <c r="N23" s="68"/>
      <c r="O23" s="68"/>
      <c r="P23" s="89">
        <f t="shared" si="3"/>
        <v>0</v>
      </c>
      <c r="Q23" s="100" t="e">
        <f t="shared" si="4"/>
        <v>#DIV/0!</v>
      </c>
      <c r="R23" s="72"/>
      <c r="S23" s="96" t="e">
        <f t="shared" si="5"/>
        <v>#DIV/0!</v>
      </c>
    </row>
    <row r="24" spans="1:21" ht="25.15" customHeight="1" x14ac:dyDescent="0.25">
      <c r="A24" s="15"/>
      <c r="B24" s="15"/>
      <c r="C24" s="15"/>
      <c r="D24" s="16" t="s">
        <v>2</v>
      </c>
      <c r="E24" s="94">
        <f t="shared" ref="E24:S24" si="12">SUM(E6:E23)</f>
        <v>0</v>
      </c>
      <c r="F24" s="94">
        <f t="shared" si="12"/>
        <v>0</v>
      </c>
      <c r="G24" s="94">
        <f t="shared" si="12"/>
        <v>0</v>
      </c>
      <c r="H24" s="95" t="e">
        <f t="shared" si="12"/>
        <v>#DIV/0!</v>
      </c>
      <c r="I24" s="94">
        <f t="shared" si="12"/>
        <v>0</v>
      </c>
      <c r="J24" s="94">
        <f t="shared" si="12"/>
        <v>0</v>
      </c>
      <c r="K24" s="94">
        <f t="shared" si="12"/>
        <v>0</v>
      </c>
      <c r="L24" s="94">
        <f t="shared" si="12"/>
        <v>0</v>
      </c>
      <c r="M24" s="94" t="e">
        <f t="shared" si="12"/>
        <v>#DIV/0!</v>
      </c>
      <c r="N24" s="94">
        <f t="shared" si="12"/>
        <v>0</v>
      </c>
      <c r="O24" s="94">
        <f t="shared" si="12"/>
        <v>0</v>
      </c>
      <c r="P24" s="94">
        <f t="shared" si="12"/>
        <v>0</v>
      </c>
      <c r="Q24" s="101" t="e">
        <f t="shared" si="12"/>
        <v>#DIV/0!</v>
      </c>
      <c r="R24" s="98">
        <f t="shared" si="12"/>
        <v>0</v>
      </c>
      <c r="S24" s="98" t="e">
        <f t="shared" si="12"/>
        <v>#DIV/0!</v>
      </c>
    </row>
    <row r="25" spans="1:21" s="3" customFormat="1" ht="27.6" customHeight="1" x14ac:dyDescent="0.25">
      <c r="A25" s="2"/>
      <c r="B25" s="2"/>
      <c r="C25" s="2"/>
      <c r="D25" s="2"/>
      <c r="E25" s="2"/>
      <c r="F25" s="2"/>
      <c r="G25" s="9"/>
      <c r="H25" s="9"/>
      <c r="I25" s="2"/>
      <c r="J25" s="8"/>
      <c r="K25" s="8"/>
      <c r="L25" s="2"/>
      <c r="M25" s="2"/>
      <c r="N25" s="2"/>
      <c r="O25" s="2"/>
      <c r="P25" s="2"/>
      <c r="Q25"/>
      <c r="R25"/>
      <c r="S25" s="2"/>
    </row>
    <row r="26" spans="1:21" ht="15.75" x14ac:dyDescent="0.25">
      <c r="A26" s="112"/>
      <c r="B26" s="113"/>
      <c r="C26" s="113"/>
      <c r="D26" s="113"/>
      <c r="E26" s="3"/>
      <c r="F26" s="3"/>
      <c r="G26" s="2"/>
      <c r="H26" s="2"/>
      <c r="I26" s="2"/>
      <c r="J26" s="3"/>
      <c r="K26" s="3"/>
      <c r="L26" s="3"/>
      <c r="M26" s="3"/>
      <c r="N26" s="3"/>
      <c r="O26" s="3"/>
      <c r="P26" s="3"/>
      <c r="S26" s="3"/>
      <c r="T26" s="3"/>
      <c r="U26" s="3"/>
    </row>
  </sheetData>
  <mergeCells count="7">
    <mergeCell ref="A1:S1"/>
    <mergeCell ref="S3:S4"/>
    <mergeCell ref="A3:D3"/>
    <mergeCell ref="E3:H3"/>
    <mergeCell ref="A26:D26"/>
    <mergeCell ref="I3:P3"/>
    <mergeCell ref="Q3:R3"/>
  </mergeCells>
  <pageMargins left="0.25" right="0.25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7"/>
  <sheetViews>
    <sheetView zoomScale="85" zoomScaleNormal="85" workbookViewId="0">
      <selection activeCell="A5" sqref="A5"/>
    </sheetView>
  </sheetViews>
  <sheetFormatPr baseColWidth="10" defaultColWidth="9.140625" defaultRowHeight="15" x14ac:dyDescent="0.25"/>
  <cols>
    <col min="1" max="1" width="36.85546875" customWidth="1"/>
    <col min="2" max="2" width="17.5703125" customWidth="1"/>
    <col min="3" max="4" width="6.5703125" customWidth="1"/>
    <col min="5" max="5" width="16.28515625" customWidth="1"/>
    <col min="6" max="6" width="13.7109375" customWidth="1"/>
    <col min="7" max="7" width="16.42578125" customWidth="1"/>
    <col min="8" max="8" width="11.5703125" customWidth="1"/>
    <col min="9" max="9" width="14" customWidth="1"/>
    <col min="10" max="10" width="15" customWidth="1"/>
    <col min="11" max="11" width="13.42578125" customWidth="1"/>
    <col min="12" max="12" width="16.5703125" customWidth="1"/>
    <col min="13" max="13" width="15.42578125" customWidth="1"/>
    <col min="14" max="14" width="14.42578125" customWidth="1"/>
    <col min="15" max="15" width="20.5703125" customWidth="1"/>
    <col min="16" max="17" width="17.7109375" customWidth="1"/>
    <col min="18" max="18" width="16" customWidth="1"/>
    <col min="19" max="19" width="15.85546875" customWidth="1"/>
  </cols>
  <sheetData>
    <row r="1" spans="1:19" ht="30.75" customHeight="1" x14ac:dyDescent="0.4">
      <c r="A1" s="108" t="s">
        <v>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7.25" customHeight="1" x14ac:dyDescent="0.25"/>
    <row r="3" spans="1:19" ht="21.75" customHeight="1" x14ac:dyDescent="0.25">
      <c r="A3" s="111" t="s">
        <v>21</v>
      </c>
      <c r="B3" s="111"/>
      <c r="C3" s="60"/>
      <c r="D3" s="61"/>
      <c r="E3" s="109" t="s">
        <v>37</v>
      </c>
      <c r="F3" s="109"/>
      <c r="G3" s="109"/>
      <c r="H3" s="109"/>
      <c r="I3" s="109"/>
      <c r="J3" s="117" t="s">
        <v>39</v>
      </c>
      <c r="K3" s="117"/>
      <c r="L3" s="117"/>
      <c r="M3" s="117"/>
      <c r="N3" s="117"/>
      <c r="O3" s="111" t="s">
        <v>6</v>
      </c>
      <c r="P3" s="111"/>
      <c r="Q3" s="111"/>
      <c r="R3" s="111"/>
      <c r="S3" s="110" t="s">
        <v>51</v>
      </c>
    </row>
    <row r="4" spans="1:19" s="1" customFormat="1" ht="57.75" customHeight="1" x14ac:dyDescent="0.25">
      <c r="A4" s="61" t="s">
        <v>63</v>
      </c>
      <c r="B4" s="61" t="s">
        <v>3</v>
      </c>
      <c r="C4" s="61" t="s">
        <v>11</v>
      </c>
      <c r="D4" s="61" t="s">
        <v>22</v>
      </c>
      <c r="E4" s="51" t="s">
        <v>23</v>
      </c>
      <c r="F4" s="51" t="s">
        <v>46</v>
      </c>
      <c r="G4" s="51" t="s">
        <v>52</v>
      </c>
      <c r="H4" s="51" t="s">
        <v>17</v>
      </c>
      <c r="I4" s="51" t="s">
        <v>47</v>
      </c>
      <c r="J4" s="52" t="s">
        <v>24</v>
      </c>
      <c r="K4" s="52" t="s">
        <v>46</v>
      </c>
      <c r="L4" s="52" t="s">
        <v>53</v>
      </c>
      <c r="M4" s="52" t="s">
        <v>17</v>
      </c>
      <c r="N4" s="52" t="s">
        <v>47</v>
      </c>
      <c r="O4" s="62" t="s">
        <v>30</v>
      </c>
      <c r="P4" s="62" t="s">
        <v>29</v>
      </c>
      <c r="Q4" s="64" t="s">
        <v>42</v>
      </c>
      <c r="R4" s="62" t="s">
        <v>18</v>
      </c>
      <c r="S4" s="111"/>
    </row>
    <row r="5" spans="1:19" s="36" customFormat="1" ht="29.25" customHeight="1" x14ac:dyDescent="0.25">
      <c r="A5" s="37" t="s">
        <v>64</v>
      </c>
      <c r="B5" s="37" t="s">
        <v>34</v>
      </c>
      <c r="C5" s="37" t="s">
        <v>35</v>
      </c>
      <c r="D5" s="37" t="s">
        <v>35</v>
      </c>
      <c r="E5" s="44">
        <v>5</v>
      </c>
      <c r="F5" s="45">
        <v>13000</v>
      </c>
      <c r="G5" s="45">
        <f>F5/E5</f>
        <v>2600</v>
      </c>
      <c r="H5" s="45">
        <f>G5*20%</f>
        <v>520</v>
      </c>
      <c r="I5" s="45">
        <f>F5+H5</f>
        <v>13520</v>
      </c>
      <c r="J5" s="53">
        <v>20</v>
      </c>
      <c r="K5" s="54">
        <v>15000</v>
      </c>
      <c r="L5" s="54">
        <f>K5/J5</f>
        <v>750</v>
      </c>
      <c r="M5" s="54">
        <f>K5*20%</f>
        <v>3000</v>
      </c>
      <c r="N5" s="54">
        <f>K5+M5</f>
        <v>18000</v>
      </c>
      <c r="O5" s="22">
        <f>IF(G5&lt;2500,F5*0.6,(E5*2500)*0.6)</f>
        <v>7500</v>
      </c>
      <c r="P5" s="22">
        <f>IF(L5&lt;3000,K5*0.6,(J5*3000)*0.6)</f>
        <v>9000</v>
      </c>
      <c r="Q5" s="22">
        <f>P5+O5</f>
        <v>16500</v>
      </c>
      <c r="R5" s="38">
        <v>2000</v>
      </c>
      <c r="S5" s="38">
        <f>I5+N5-Q5-R5</f>
        <v>13020</v>
      </c>
    </row>
    <row r="6" spans="1:19" s="4" customFormat="1" ht="35.25" customHeight="1" x14ac:dyDescent="0.25">
      <c r="A6" s="5"/>
      <c r="B6" s="5"/>
      <c r="C6" s="5"/>
      <c r="D6" s="5"/>
      <c r="E6" s="46"/>
      <c r="F6" s="47"/>
      <c r="G6" s="48" t="e">
        <f t="shared" ref="G6" si="0">F6/E6</f>
        <v>#DIV/0!</v>
      </c>
      <c r="H6" s="47"/>
      <c r="I6" s="48">
        <f>F6+H6</f>
        <v>0</v>
      </c>
      <c r="J6" s="55"/>
      <c r="K6" s="56"/>
      <c r="L6" s="57" t="e">
        <f t="shared" ref="L6" si="1">K6/J6</f>
        <v>#DIV/0!</v>
      </c>
      <c r="M6" s="56"/>
      <c r="N6" s="57">
        <f>K6+M6</f>
        <v>0</v>
      </c>
      <c r="O6" s="13" t="e">
        <f t="shared" ref="O6" si="2">IF(G6&lt;2500,F6*0.6,(E6*2500)*0.6)</f>
        <v>#DIV/0!</v>
      </c>
      <c r="P6" s="13" t="e">
        <f t="shared" ref="P6" si="3">IF(L6&lt;3000,K6*0.6,(J6*3000)*0.6)</f>
        <v>#DIV/0!</v>
      </c>
      <c r="Q6" s="65" t="e">
        <f t="shared" ref="Q6" si="4">P6+O6</f>
        <v>#DIV/0!</v>
      </c>
      <c r="R6" s="7"/>
      <c r="S6" s="11" t="e">
        <f>I6+N6-Q6-R6</f>
        <v>#DIV/0!</v>
      </c>
    </row>
    <row r="7" spans="1:19" s="1" customFormat="1" ht="25.5" customHeight="1" x14ac:dyDescent="0.25">
      <c r="A7" s="114" t="s">
        <v>2</v>
      </c>
      <c r="B7" s="115"/>
      <c r="C7" s="115"/>
      <c r="D7" s="116"/>
      <c r="E7" s="49">
        <f t="shared" ref="E7:S7" si="5">SUM(E6:E6)</f>
        <v>0</v>
      </c>
      <c r="F7" s="50">
        <f t="shared" si="5"/>
        <v>0</v>
      </c>
      <c r="G7" s="50" t="e">
        <f t="shared" si="5"/>
        <v>#DIV/0!</v>
      </c>
      <c r="H7" s="50">
        <f t="shared" si="5"/>
        <v>0</v>
      </c>
      <c r="I7" s="50">
        <f t="shared" si="5"/>
        <v>0</v>
      </c>
      <c r="J7" s="58">
        <f t="shared" si="5"/>
        <v>0</v>
      </c>
      <c r="K7" s="59">
        <f t="shared" si="5"/>
        <v>0</v>
      </c>
      <c r="L7" s="59" t="e">
        <f t="shared" si="5"/>
        <v>#DIV/0!</v>
      </c>
      <c r="M7" s="59">
        <f t="shared" si="5"/>
        <v>0</v>
      </c>
      <c r="N7" s="59">
        <f t="shared" si="5"/>
        <v>0</v>
      </c>
      <c r="O7" s="63" t="e">
        <f t="shared" si="5"/>
        <v>#DIV/0!</v>
      </c>
      <c r="P7" s="63" t="e">
        <f t="shared" si="5"/>
        <v>#DIV/0!</v>
      </c>
      <c r="Q7" s="66" t="e">
        <f t="shared" si="5"/>
        <v>#DIV/0!</v>
      </c>
      <c r="R7" s="63">
        <f t="shared" si="5"/>
        <v>0</v>
      </c>
      <c r="S7" s="63" t="e">
        <f t="shared" si="5"/>
        <v>#DIV/0!</v>
      </c>
    </row>
  </sheetData>
  <mergeCells count="7">
    <mergeCell ref="A7:D7"/>
    <mergeCell ref="A1:S1"/>
    <mergeCell ref="A3:B3"/>
    <mergeCell ref="E3:I3"/>
    <mergeCell ref="O3:R3"/>
    <mergeCell ref="S3:S4"/>
    <mergeCell ref="J3:N3"/>
  </mergeCells>
  <pageMargins left="0.25" right="0.25" top="0.75" bottom="0.75" header="0.3" footer="0.3"/>
  <pageSetup paperSize="9" scale="69" fitToHeight="0" orientation="landscape" r:id="rId1"/>
  <ignoredErrors>
    <ignoredError sqref="P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A23"/>
  <sheetViews>
    <sheetView tabSelected="1" topLeftCell="A7" zoomScale="85" zoomScaleNormal="85" workbookViewId="0">
      <selection activeCell="G14" sqref="G14"/>
    </sheetView>
  </sheetViews>
  <sheetFormatPr baseColWidth="10" defaultColWidth="9.140625" defaultRowHeight="15" x14ac:dyDescent="0.25"/>
  <cols>
    <col min="1" max="1" width="33.28515625" customWidth="1"/>
    <col min="2" max="2" width="23.140625" customWidth="1"/>
    <col min="3" max="3" width="16" style="19" customWidth="1"/>
    <col min="4" max="4" width="16.140625" style="19" customWidth="1"/>
    <col min="5" max="6" width="16.28515625" customWidth="1"/>
    <col min="7" max="7" width="18.42578125" customWidth="1"/>
    <col min="8" max="8" width="16.28515625" customWidth="1"/>
    <col min="9" max="10" width="14.5703125" customWidth="1"/>
    <col min="11" max="12" width="15.5703125" customWidth="1"/>
    <col min="13" max="13" width="14.7109375" customWidth="1"/>
    <col min="14" max="14" width="19" customWidth="1"/>
    <col min="15" max="15" width="16.5703125" customWidth="1"/>
    <col min="16" max="16" width="15.85546875" customWidth="1"/>
    <col min="17" max="17" width="15" customWidth="1"/>
    <col min="18" max="18" width="17.5703125" customWidth="1"/>
    <col min="19" max="19" width="26.42578125" customWidth="1"/>
    <col min="20" max="21" width="22" customWidth="1"/>
    <col min="22" max="22" width="18.7109375" customWidth="1"/>
    <col min="23" max="23" width="18.85546875" customWidth="1"/>
  </cols>
  <sheetData>
    <row r="1" spans="1:27" ht="30.75" customHeight="1" x14ac:dyDescent="0.4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7" ht="27" customHeight="1" x14ac:dyDescent="0.25"/>
    <row r="3" spans="1:27" ht="21.75" customHeight="1" x14ac:dyDescent="0.25">
      <c r="A3" s="111" t="s">
        <v>26</v>
      </c>
      <c r="B3" s="111"/>
      <c r="C3" s="118" t="s">
        <v>41</v>
      </c>
      <c r="D3" s="119"/>
      <c r="E3" s="119"/>
      <c r="F3" s="119"/>
      <c r="G3" s="119"/>
      <c r="H3" s="119"/>
      <c r="I3" s="119"/>
      <c r="J3" s="120"/>
      <c r="K3" s="121" t="s">
        <v>40</v>
      </c>
      <c r="L3" s="122"/>
      <c r="M3" s="122"/>
      <c r="N3" s="122"/>
      <c r="O3" s="122"/>
      <c r="P3" s="122"/>
      <c r="Q3" s="122"/>
      <c r="R3" s="123"/>
      <c r="S3" s="110" t="s">
        <v>19</v>
      </c>
      <c r="T3" s="110"/>
      <c r="U3" s="110"/>
      <c r="V3" s="111"/>
      <c r="W3" s="110" t="s">
        <v>50</v>
      </c>
      <c r="X3" s="4"/>
      <c r="Y3" s="4"/>
      <c r="Z3" s="4"/>
      <c r="AA3" s="4"/>
    </row>
    <row r="4" spans="1:27" s="1" customFormat="1" ht="88.5" customHeight="1" x14ac:dyDescent="0.25">
      <c r="A4" s="61" t="s">
        <v>0</v>
      </c>
      <c r="B4" s="61" t="s">
        <v>3</v>
      </c>
      <c r="C4" s="51" t="s">
        <v>44</v>
      </c>
      <c r="D4" s="51" t="s">
        <v>61</v>
      </c>
      <c r="E4" s="51" t="s">
        <v>65</v>
      </c>
      <c r="F4" s="51" t="s">
        <v>43</v>
      </c>
      <c r="G4" s="51" t="s">
        <v>46</v>
      </c>
      <c r="H4" s="51" t="s">
        <v>38</v>
      </c>
      <c r="I4" s="51" t="s">
        <v>36</v>
      </c>
      <c r="J4" s="51" t="s">
        <v>47</v>
      </c>
      <c r="K4" s="52" t="s">
        <v>45</v>
      </c>
      <c r="L4" s="52" t="s">
        <v>62</v>
      </c>
      <c r="M4" s="52" t="s">
        <v>66</v>
      </c>
      <c r="N4" s="52" t="s">
        <v>43</v>
      </c>
      <c r="O4" s="52" t="s">
        <v>48</v>
      </c>
      <c r="P4" s="52" t="s">
        <v>49</v>
      </c>
      <c r="Q4" s="52" t="s">
        <v>36</v>
      </c>
      <c r="R4" s="52" t="s">
        <v>47</v>
      </c>
      <c r="S4" s="62" t="s">
        <v>30</v>
      </c>
      <c r="T4" s="62" t="s">
        <v>29</v>
      </c>
      <c r="U4" s="64" t="s">
        <v>42</v>
      </c>
      <c r="V4" s="62" t="s">
        <v>16</v>
      </c>
      <c r="W4" s="111"/>
      <c r="X4" s="17"/>
      <c r="Y4" s="17"/>
      <c r="Z4" s="17"/>
      <c r="AA4" s="17"/>
    </row>
    <row r="5" spans="1:27" s="43" customFormat="1" x14ac:dyDescent="0.25">
      <c r="A5" s="37" t="s">
        <v>64</v>
      </c>
      <c r="B5" s="37" t="s">
        <v>35</v>
      </c>
      <c r="C5" s="39">
        <v>5</v>
      </c>
      <c r="D5" s="39">
        <v>250</v>
      </c>
      <c r="E5" s="38">
        <v>3000</v>
      </c>
      <c r="F5" s="38">
        <v>3000</v>
      </c>
      <c r="G5" s="38">
        <f>F5+E5</f>
        <v>6000</v>
      </c>
      <c r="H5" s="40">
        <f t="shared" ref="H5" si="0">G5/C5</f>
        <v>1200</v>
      </c>
      <c r="I5" s="38">
        <f>G5*20%</f>
        <v>1200</v>
      </c>
      <c r="J5" s="38">
        <f>I5+G5</f>
        <v>7200</v>
      </c>
      <c r="K5" s="41">
        <v>15</v>
      </c>
      <c r="L5" s="41">
        <v>350</v>
      </c>
      <c r="M5" s="38">
        <v>10000</v>
      </c>
      <c r="N5" s="38">
        <v>30000</v>
      </c>
      <c r="O5" s="38">
        <f>N5+M5</f>
        <v>40000</v>
      </c>
      <c r="P5" s="40">
        <f t="shared" ref="P5:P6" si="1">O5/K5</f>
        <v>2666.6666666666665</v>
      </c>
      <c r="Q5" s="38">
        <f>O5*20%</f>
        <v>8000</v>
      </c>
      <c r="R5" s="38">
        <f>O5+Q5</f>
        <v>48000</v>
      </c>
      <c r="S5" s="22">
        <f t="shared" ref="S5:S6" si="2">IF(H5&lt;2500,G5*0.6,(C5*2500)*0.6)</f>
        <v>3600</v>
      </c>
      <c r="T5" s="22">
        <f t="shared" ref="T5:T6" si="3">IF(P5&lt;3000,O5*0.6,(K5*3000)*0.6)</f>
        <v>24000</v>
      </c>
      <c r="U5" s="42">
        <f>T5+S5</f>
        <v>27600</v>
      </c>
      <c r="V5" s="38">
        <v>0</v>
      </c>
      <c r="W5" s="38">
        <f>R5+J5-U5-V5</f>
        <v>27600</v>
      </c>
    </row>
    <row r="6" spans="1:27" s="6" customFormat="1" ht="27" customHeight="1" x14ac:dyDescent="0.25">
      <c r="A6" s="23"/>
      <c r="B6" s="23"/>
      <c r="C6" s="67"/>
      <c r="D6" s="67"/>
      <c r="E6" s="68"/>
      <c r="F6" s="68"/>
      <c r="G6" s="68">
        <f>F6+E6</f>
        <v>0</v>
      </c>
      <c r="H6" s="124" t="e">
        <f>G6/C6</f>
        <v>#DIV/0!</v>
      </c>
      <c r="I6" s="68"/>
      <c r="J6" s="68">
        <f>I6+G6</f>
        <v>0</v>
      </c>
      <c r="K6" s="73"/>
      <c r="L6" s="73"/>
      <c r="M6" s="31"/>
      <c r="N6" s="31"/>
      <c r="O6" s="31">
        <f>N6+M6</f>
        <v>0</v>
      </c>
      <c r="P6" s="74" t="e">
        <f t="shared" si="1"/>
        <v>#DIV/0!</v>
      </c>
      <c r="Q6" s="31"/>
      <c r="R6" s="31">
        <f>Q6+O6</f>
        <v>0</v>
      </c>
      <c r="S6" s="78" t="e">
        <f t="shared" si="2"/>
        <v>#DIV/0!</v>
      </c>
      <c r="T6" s="78" t="e">
        <f t="shared" si="3"/>
        <v>#DIV/0!</v>
      </c>
      <c r="U6" s="80" t="e">
        <f>T6+S6</f>
        <v>#DIV/0!</v>
      </c>
      <c r="V6" s="72"/>
      <c r="W6" s="72" t="e">
        <f t="shared" ref="W6" si="4">J6+R6-U6-V6</f>
        <v>#DIV/0!</v>
      </c>
    </row>
    <row r="7" spans="1:27" ht="25.15" customHeight="1" x14ac:dyDescent="0.25">
      <c r="A7" s="15"/>
      <c r="B7" s="16" t="s">
        <v>2</v>
      </c>
      <c r="C7" s="70">
        <f>SUM(C6:C6)</f>
        <v>0</v>
      </c>
      <c r="D7" s="70">
        <f>SUM(D6:D6)</f>
        <v>0</v>
      </c>
      <c r="E7" s="71">
        <f>SUM(E6:E6)</f>
        <v>0</v>
      </c>
      <c r="F7" s="71">
        <f>SUM(F6:F6)</f>
        <v>0</v>
      </c>
      <c r="G7" s="71">
        <f>SUM(G6:G6)</f>
        <v>0</v>
      </c>
      <c r="H7" s="77" t="e">
        <f>SUM(H6:H6)</f>
        <v>#DIV/0!</v>
      </c>
      <c r="I7" s="71">
        <f>SUM(I6:I6)</f>
        <v>0</v>
      </c>
      <c r="J7" s="71">
        <f>SUM(J6:J6)</f>
        <v>0</v>
      </c>
      <c r="K7" s="75">
        <f>SUM(K6:K6)</f>
        <v>0</v>
      </c>
      <c r="L7" s="75">
        <f>SUM(L6:L6)</f>
        <v>0</v>
      </c>
      <c r="M7" s="76">
        <f>SUM(M6:M6)</f>
        <v>0</v>
      </c>
      <c r="N7" s="76">
        <f>SUM(N6:N6)</f>
        <v>0</v>
      </c>
      <c r="O7" s="76">
        <f>SUM(O6:O6)</f>
        <v>0</v>
      </c>
      <c r="P7" s="76" t="e">
        <f>SUM(P6:P6)</f>
        <v>#DIV/0!</v>
      </c>
      <c r="Q7" s="76">
        <f>SUM(Q6:Q6)</f>
        <v>0</v>
      </c>
      <c r="R7" s="76">
        <f>SUM(R6:R6)</f>
        <v>0</v>
      </c>
      <c r="S7" s="79" t="e">
        <f>SUM(S6:S6)</f>
        <v>#DIV/0!</v>
      </c>
      <c r="T7" s="79" t="e">
        <f>SUM(T6:T6)</f>
        <v>#DIV/0!</v>
      </c>
      <c r="U7" s="81" t="e">
        <f>SUM(U6:U6)</f>
        <v>#DIV/0!</v>
      </c>
      <c r="V7" s="79">
        <f>SUM(V6:V6)</f>
        <v>0</v>
      </c>
      <c r="W7" s="79" t="e">
        <f>SUM(W6:W6)</f>
        <v>#DIV/0!</v>
      </c>
      <c r="X7" s="4"/>
      <c r="Y7" s="4"/>
      <c r="Z7" s="4"/>
      <c r="AA7" s="4"/>
    </row>
    <row r="8" spans="1:27" s="3" customFormat="1" ht="27.6" customHeight="1" x14ac:dyDescent="0.25">
      <c r="A8" s="2"/>
      <c r="B8" s="2"/>
      <c r="C8" s="20"/>
      <c r="D8" s="20"/>
      <c r="E8" s="15"/>
      <c r="F8" s="18"/>
      <c r="G8" s="15"/>
      <c r="H8" s="15"/>
      <c r="I8" s="15"/>
      <c r="J8" s="15"/>
      <c r="K8" s="15"/>
      <c r="L8" s="15"/>
      <c r="M8" s="15"/>
      <c r="N8" s="1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5.75" x14ac:dyDescent="0.25">
      <c r="A9" s="125"/>
      <c r="B9" s="126"/>
      <c r="C9" s="21"/>
      <c r="D9" s="21"/>
      <c r="E9" s="2"/>
      <c r="F9" s="3"/>
      <c r="G9" s="3"/>
      <c r="H9" s="3"/>
      <c r="I9" s="3"/>
      <c r="J9" s="3"/>
      <c r="K9" s="3"/>
      <c r="L9" s="3"/>
      <c r="M9" s="2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7" ht="45" customHeight="1" x14ac:dyDescent="0.25">
      <c r="A10" s="133" t="s">
        <v>69</v>
      </c>
    </row>
    <row r="11" spans="1:27" ht="30" x14ac:dyDescent="0.25">
      <c r="A11" s="129" t="s">
        <v>0</v>
      </c>
      <c r="B11" s="129" t="s">
        <v>3</v>
      </c>
      <c r="C11" s="130" t="s">
        <v>1</v>
      </c>
      <c r="D11" s="130" t="s">
        <v>20</v>
      </c>
      <c r="E11" s="32" t="s">
        <v>44</v>
      </c>
      <c r="F11" s="32" t="s">
        <v>44</v>
      </c>
    </row>
    <row r="12" spans="1:27" x14ac:dyDescent="0.25">
      <c r="A12" s="131" t="s">
        <v>67</v>
      </c>
      <c r="B12" s="131" t="s">
        <v>68</v>
      </c>
      <c r="C12" s="132" t="s">
        <v>34</v>
      </c>
      <c r="D12" s="132" t="s">
        <v>34</v>
      </c>
      <c r="E12" s="132">
        <v>5</v>
      </c>
      <c r="F12" s="132">
        <v>3</v>
      </c>
    </row>
    <row r="13" spans="1:27" x14ac:dyDescent="0.25">
      <c r="A13" s="127"/>
      <c r="B13" s="127"/>
      <c r="C13" s="128"/>
      <c r="D13" s="128"/>
      <c r="E13" s="127"/>
      <c r="F13" s="127"/>
    </row>
    <row r="14" spans="1:27" x14ac:dyDescent="0.25">
      <c r="A14" s="127"/>
      <c r="B14" s="127"/>
      <c r="C14" s="128"/>
      <c r="D14" s="128"/>
      <c r="E14" s="127"/>
      <c r="F14" s="127"/>
    </row>
    <row r="15" spans="1:27" x14ac:dyDescent="0.25">
      <c r="A15" s="127"/>
      <c r="B15" s="127"/>
      <c r="C15" s="128"/>
      <c r="D15" s="128"/>
      <c r="E15" s="127"/>
      <c r="F15" s="127"/>
    </row>
    <row r="16" spans="1:27" x14ac:dyDescent="0.25">
      <c r="A16" s="127"/>
      <c r="B16" s="127"/>
      <c r="C16" s="128"/>
      <c r="D16" s="128"/>
      <c r="E16" s="127"/>
      <c r="F16" s="127"/>
    </row>
    <row r="17" spans="1:6" x14ac:dyDescent="0.25">
      <c r="A17" s="127"/>
      <c r="B17" s="127"/>
      <c r="C17" s="128"/>
      <c r="D17" s="128"/>
      <c r="E17" s="127"/>
      <c r="F17" s="127"/>
    </row>
    <row r="18" spans="1:6" x14ac:dyDescent="0.25">
      <c r="A18" s="127"/>
      <c r="B18" s="127"/>
      <c r="C18" s="128"/>
      <c r="D18" s="128"/>
      <c r="E18" s="127"/>
      <c r="F18" s="127"/>
    </row>
    <row r="19" spans="1:6" x14ac:dyDescent="0.25">
      <c r="A19" s="127"/>
      <c r="B19" s="127"/>
      <c r="C19" s="128"/>
      <c r="D19" s="128"/>
      <c r="E19" s="127"/>
      <c r="F19" s="127"/>
    </row>
    <row r="20" spans="1:6" x14ac:dyDescent="0.25">
      <c r="A20" s="127"/>
      <c r="B20" s="127"/>
      <c r="C20" s="128"/>
      <c r="D20" s="128"/>
      <c r="E20" s="127"/>
      <c r="F20" s="127"/>
    </row>
    <row r="21" spans="1:6" x14ac:dyDescent="0.25">
      <c r="A21" s="127"/>
      <c r="B21" s="127"/>
      <c r="C21" s="128"/>
      <c r="D21" s="128"/>
      <c r="E21" s="127"/>
      <c r="F21" s="127"/>
    </row>
    <row r="22" spans="1:6" x14ac:dyDescent="0.25">
      <c r="A22" s="127"/>
      <c r="B22" s="127"/>
      <c r="C22" s="128"/>
      <c r="D22" s="128"/>
      <c r="E22" s="127"/>
      <c r="F22" s="127"/>
    </row>
    <row r="23" spans="1:6" x14ac:dyDescent="0.25">
      <c r="A23" s="127"/>
      <c r="B23" s="127"/>
      <c r="C23" s="128"/>
      <c r="D23" s="128"/>
      <c r="E23" s="127"/>
      <c r="F23" s="127"/>
    </row>
  </sheetData>
  <mergeCells count="6">
    <mergeCell ref="A1:W1"/>
    <mergeCell ref="A3:B3"/>
    <mergeCell ref="S3:V3"/>
    <mergeCell ref="W3:W4"/>
    <mergeCell ref="C3:J3"/>
    <mergeCell ref="K3:R3"/>
  </mergeCell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Demande de subvention Haie</vt:lpstr>
      <vt:lpstr>Demande de versement haie</vt:lpstr>
      <vt:lpstr>Demande de subvention Mare</vt:lpstr>
      <vt:lpstr>Demande de versement mare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2022-09-13T05:42:15Z</dcterms:modified>
</cp:coreProperties>
</file>